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 iterateDelta="1E-4"/>
</workbook>
</file>

<file path=xl/calcChain.xml><?xml version="1.0" encoding="utf-8"?>
<calcChain xmlns="http://schemas.openxmlformats.org/spreadsheetml/2006/main">
  <c r="L282" i="1"/>
  <c r="M282" s="1"/>
  <c r="F282"/>
  <c r="O282" s="1"/>
  <c r="P282" s="1"/>
  <c r="L281"/>
  <c r="M281" s="1"/>
  <c r="F281"/>
  <c r="O281" s="1"/>
  <c r="P281" s="1"/>
  <c r="L280"/>
  <c r="M280" s="1"/>
  <c r="F280"/>
  <c r="O280" s="1"/>
  <c r="P280" s="1"/>
  <c r="L279"/>
  <c r="M279" s="1"/>
  <c r="F279"/>
  <c r="O279" s="1"/>
  <c r="P279" s="1"/>
  <c r="O278"/>
  <c r="P278" s="1"/>
  <c r="L277"/>
  <c r="M277" s="1"/>
  <c r="F277"/>
  <c r="H277" s="1"/>
  <c r="L276"/>
  <c r="M276" s="1"/>
  <c r="F276"/>
  <c r="H276" s="1"/>
  <c r="L275"/>
  <c r="M275" s="1"/>
  <c r="M273"/>
  <c r="N274" s="1"/>
  <c r="L273"/>
  <c r="F273"/>
  <c r="O273" s="1"/>
  <c r="P273" s="1"/>
  <c r="L272"/>
  <c r="L271"/>
  <c r="L270"/>
  <c r="M270" s="1"/>
  <c r="H270"/>
  <c r="F270"/>
  <c r="L269"/>
  <c r="M269" s="1"/>
  <c r="H269"/>
  <c r="F269"/>
  <c r="L268"/>
  <c r="M268" s="1"/>
  <c r="N271" s="1"/>
  <c r="F268"/>
  <c r="O268" s="1"/>
  <c r="P268" s="1"/>
  <c r="L265"/>
  <c r="M265" s="1"/>
  <c r="N266" s="1"/>
  <c r="F265"/>
  <c r="O265" s="1"/>
  <c r="P265" s="1"/>
  <c r="L264"/>
  <c r="M264" s="1"/>
  <c r="F264"/>
  <c r="O264" s="1"/>
  <c r="P264" s="1"/>
  <c r="L261"/>
  <c r="M261" s="1"/>
  <c r="F261"/>
  <c r="H261" s="1"/>
  <c r="I262" s="1"/>
  <c r="F260"/>
  <c r="H260" s="1"/>
  <c r="L258"/>
  <c r="M258" s="1"/>
  <c r="F258"/>
  <c r="O258" s="1"/>
  <c r="P258" s="1"/>
  <c r="L257"/>
  <c r="M257" s="1"/>
  <c r="F257"/>
  <c r="H257" s="1"/>
  <c r="L256"/>
  <c r="M256" s="1"/>
  <c r="F256"/>
  <c r="O256" s="1"/>
  <c r="P256" s="1"/>
  <c r="L255"/>
  <c r="M255" s="1"/>
  <c r="N259" s="1"/>
  <c r="F255"/>
  <c r="H255" s="1"/>
  <c r="L252"/>
  <c r="M252" s="1"/>
  <c r="F252"/>
  <c r="H252" s="1"/>
  <c r="I253" s="1"/>
  <c r="L251"/>
  <c r="M251" s="1"/>
  <c r="F251"/>
  <c r="L250"/>
  <c r="M250" s="1"/>
  <c r="N253" s="1"/>
  <c r="F250"/>
  <c r="H250" s="1"/>
  <c r="L247"/>
  <c r="M247" s="1"/>
  <c r="F247"/>
  <c r="H247" s="1"/>
  <c r="L246"/>
  <c r="M246" s="1"/>
  <c r="F246"/>
  <c r="O246" s="1"/>
  <c r="P246" s="1"/>
  <c r="L245"/>
  <c r="M245" s="1"/>
  <c r="F245"/>
  <c r="H245" s="1"/>
  <c r="L244"/>
  <c r="M244" s="1"/>
  <c r="F244"/>
  <c r="O244" s="1"/>
  <c r="P244" s="1"/>
  <c r="L243"/>
  <c r="M243" s="1"/>
  <c r="F243"/>
  <c r="H243" s="1"/>
  <c r="L240"/>
  <c r="M240" s="1"/>
  <c r="F240"/>
  <c r="H240" s="1"/>
  <c r="L239"/>
  <c r="M239" s="1"/>
  <c r="N241" s="1"/>
  <c r="F239"/>
  <c r="O239" s="1"/>
  <c r="P239" s="1"/>
  <c r="L236"/>
  <c r="M236" s="1"/>
  <c r="F236"/>
  <c r="O236" s="1"/>
  <c r="P236" s="1"/>
  <c r="L235"/>
  <c r="M235" s="1"/>
  <c r="F235"/>
  <c r="H235" s="1"/>
  <c r="L234"/>
  <c r="M234" s="1"/>
  <c r="F234"/>
  <c r="O234" s="1"/>
  <c r="P234" s="1"/>
  <c r="L233"/>
  <c r="M233" s="1"/>
  <c r="F233"/>
  <c r="H233" s="1"/>
  <c r="L232"/>
  <c r="M232" s="1"/>
  <c r="F232"/>
  <c r="O232" s="1"/>
  <c r="P232" s="1"/>
  <c r="L229"/>
  <c r="M229" s="1"/>
  <c r="F229"/>
  <c r="O229" s="1"/>
  <c r="P229" s="1"/>
  <c r="L228"/>
  <c r="M228" s="1"/>
  <c r="F228"/>
  <c r="H228" s="1"/>
  <c r="L227"/>
  <c r="M227" s="1"/>
  <c r="F227"/>
  <c r="O227" s="1"/>
  <c r="P227" s="1"/>
  <c r="L226"/>
  <c r="M226" s="1"/>
  <c r="F226"/>
  <c r="H226" s="1"/>
  <c r="L225"/>
  <c r="M225" s="1"/>
  <c r="F225"/>
  <c r="O225" s="1"/>
  <c r="P225" s="1"/>
  <c r="L224"/>
  <c r="M224" s="1"/>
  <c r="F224"/>
  <c r="H224" s="1"/>
  <c r="L223"/>
  <c r="M223" s="1"/>
  <c r="F223"/>
  <c r="O223" s="1"/>
  <c r="P223" s="1"/>
  <c r="L222"/>
  <c r="M222" s="1"/>
  <c r="F222"/>
  <c r="H222" s="1"/>
  <c r="L221"/>
  <c r="M221" s="1"/>
  <c r="F221"/>
  <c r="O221" s="1"/>
  <c r="P221" s="1"/>
  <c r="L220"/>
  <c r="M220" s="1"/>
  <c r="F220"/>
  <c r="H220" s="1"/>
  <c r="L219"/>
  <c r="M219" s="1"/>
  <c r="F219"/>
  <c r="O219" s="1"/>
  <c r="P219" s="1"/>
  <c r="L218"/>
  <c r="M218" s="1"/>
  <c r="F218"/>
  <c r="H218" s="1"/>
  <c r="L217"/>
  <c r="M217" s="1"/>
  <c r="F217"/>
  <c r="O217" s="1"/>
  <c r="P217" s="1"/>
  <c r="L216"/>
  <c r="M216" s="1"/>
  <c r="F216"/>
  <c r="H216" s="1"/>
  <c r="L215"/>
  <c r="M215" s="1"/>
  <c r="F215"/>
  <c r="O215" s="1"/>
  <c r="P215" s="1"/>
  <c r="L214"/>
  <c r="M214" s="1"/>
  <c r="F214"/>
  <c r="H214" s="1"/>
  <c r="L213"/>
  <c r="M213" s="1"/>
  <c r="F213"/>
  <c r="O213" s="1"/>
  <c r="P213" s="1"/>
  <c r="L212"/>
  <c r="M212" s="1"/>
  <c r="N230" s="1"/>
  <c r="F212"/>
  <c r="H212" s="1"/>
  <c r="L209"/>
  <c r="M209" s="1"/>
  <c r="N210" s="1"/>
  <c r="F209"/>
  <c r="H209" s="1"/>
  <c r="I210" s="1"/>
  <c r="L206"/>
  <c r="M206" s="1"/>
  <c r="F206"/>
  <c r="H206" s="1"/>
  <c r="L205"/>
  <c r="M205" s="1"/>
  <c r="F205"/>
  <c r="O205" s="1"/>
  <c r="P205" s="1"/>
  <c r="F204"/>
  <c r="L202"/>
  <c r="M202" s="1"/>
  <c r="N203" s="1"/>
  <c r="F202"/>
  <c r="O202" s="1"/>
  <c r="P202" s="1"/>
  <c r="M199"/>
  <c r="N200" s="1"/>
  <c r="L199"/>
  <c r="F199"/>
  <c r="O199" s="1"/>
  <c r="P199" s="1"/>
  <c r="M196"/>
  <c r="L196"/>
  <c r="F196"/>
  <c r="O196" s="1"/>
  <c r="P196" s="1"/>
  <c r="M195"/>
  <c r="N197" s="1"/>
  <c r="L195"/>
  <c r="F195"/>
  <c r="O195" s="1"/>
  <c r="P195" s="1"/>
  <c r="M192"/>
  <c r="N193" s="1"/>
  <c r="L192"/>
  <c r="F192"/>
  <c r="O192" s="1"/>
  <c r="P192" s="1"/>
  <c r="L189"/>
  <c r="M189" s="1"/>
  <c r="N190" s="1"/>
  <c r="F189"/>
  <c r="O189" s="1"/>
  <c r="P189" s="1"/>
  <c r="M186"/>
  <c r="N187" s="1"/>
  <c r="L186"/>
  <c r="F186"/>
  <c r="O186" s="1"/>
  <c r="P186" s="1"/>
  <c r="M183"/>
  <c r="N184" s="1"/>
  <c r="L183"/>
  <c r="F183"/>
  <c r="O183" s="1"/>
  <c r="P183" s="1"/>
  <c r="M180"/>
  <c r="L180"/>
  <c r="F180"/>
  <c r="O180" s="1"/>
  <c r="P180" s="1"/>
  <c r="M179"/>
  <c r="L179"/>
  <c r="F179"/>
  <c r="O179" s="1"/>
  <c r="P179" s="1"/>
  <c r="P178"/>
  <c r="O178"/>
  <c r="L177"/>
  <c r="M177" s="1"/>
  <c r="H177"/>
  <c r="F177"/>
  <c r="L176"/>
  <c r="M176" s="1"/>
  <c r="H176"/>
  <c r="F176"/>
  <c r="O175"/>
  <c r="P175" s="1"/>
  <c r="M174"/>
  <c r="L174"/>
  <c r="F174"/>
  <c r="O174" s="1"/>
  <c r="P174" s="1"/>
  <c r="M173"/>
  <c r="L173"/>
  <c r="F173"/>
  <c r="O173" s="1"/>
  <c r="P173" s="1"/>
  <c r="P172"/>
  <c r="O172"/>
  <c r="L171"/>
  <c r="M171" s="1"/>
  <c r="H171"/>
  <c r="F171"/>
  <c r="L170"/>
  <c r="M170" s="1"/>
  <c r="H170"/>
  <c r="F170"/>
  <c r="O169"/>
  <c r="P169" s="1"/>
  <c r="M168"/>
  <c r="L168"/>
  <c r="F168"/>
  <c r="O168" s="1"/>
  <c r="P168" s="1"/>
  <c r="M167"/>
  <c r="L167"/>
  <c r="F167"/>
  <c r="O167" s="1"/>
  <c r="P167" s="1"/>
  <c r="M166"/>
  <c r="L166"/>
  <c r="F166"/>
  <c r="O166" s="1"/>
  <c r="P166" s="1"/>
  <c r="P165"/>
  <c r="O165"/>
  <c r="L164"/>
  <c r="M164" s="1"/>
  <c r="H164"/>
  <c r="F164"/>
  <c r="L163"/>
  <c r="M163" s="1"/>
  <c r="H163"/>
  <c r="F163"/>
  <c r="L162"/>
  <c r="M162" s="1"/>
  <c r="H162"/>
  <c r="F162"/>
  <c r="L161"/>
  <c r="M161" s="1"/>
  <c r="H161"/>
  <c r="F161"/>
  <c r="O160"/>
  <c r="P160" s="1"/>
  <c r="M159"/>
  <c r="L159"/>
  <c r="F159"/>
  <c r="O159" s="1"/>
  <c r="P159" s="1"/>
  <c r="M158"/>
  <c r="L158"/>
  <c r="F158"/>
  <c r="O158" s="1"/>
  <c r="P158" s="1"/>
  <c r="M154"/>
  <c r="L154"/>
  <c r="F154"/>
  <c r="O154" s="1"/>
  <c r="P154" s="1"/>
  <c r="M153"/>
  <c r="L153"/>
  <c r="F153"/>
  <c r="O153" s="1"/>
  <c r="P153" s="1"/>
  <c r="M152"/>
  <c r="L152"/>
  <c r="F152"/>
  <c r="O152" s="1"/>
  <c r="P152" s="1"/>
  <c r="M151"/>
  <c r="L151"/>
  <c r="F151"/>
  <c r="O151" s="1"/>
  <c r="P151" s="1"/>
  <c r="M150"/>
  <c r="L150"/>
  <c r="F150"/>
  <c r="O150" s="1"/>
  <c r="P150" s="1"/>
  <c r="M149"/>
  <c r="L149"/>
  <c r="F149"/>
  <c r="O149" s="1"/>
  <c r="P149" s="1"/>
  <c r="M148"/>
  <c r="L148"/>
  <c r="F148"/>
  <c r="O148" s="1"/>
  <c r="P148" s="1"/>
  <c r="M147"/>
  <c r="L147"/>
  <c r="F147"/>
  <c r="O147" s="1"/>
  <c r="P147" s="1"/>
  <c r="M146"/>
  <c r="L146"/>
  <c r="F146"/>
  <c r="O146" s="1"/>
  <c r="P146" s="1"/>
  <c r="M145"/>
  <c r="L145"/>
  <c r="F145"/>
  <c r="O145" s="1"/>
  <c r="P145" s="1"/>
  <c r="M144"/>
  <c r="L144"/>
  <c r="F144"/>
  <c r="O144" s="1"/>
  <c r="P144" s="1"/>
  <c r="M143"/>
  <c r="L143"/>
  <c r="F143"/>
  <c r="O143" s="1"/>
  <c r="P143" s="1"/>
  <c r="M142"/>
  <c r="L142"/>
  <c r="F142"/>
  <c r="O142" s="1"/>
  <c r="P142" s="1"/>
  <c r="M141"/>
  <c r="L141"/>
  <c r="F141"/>
  <c r="O141" s="1"/>
  <c r="P141" s="1"/>
  <c r="M140"/>
  <c r="L140"/>
  <c r="F140"/>
  <c r="O140" s="1"/>
  <c r="P140" s="1"/>
  <c r="M139"/>
  <c r="L139"/>
  <c r="F139"/>
  <c r="O139" s="1"/>
  <c r="P139" s="1"/>
  <c r="M138"/>
  <c r="L138"/>
  <c r="F138"/>
  <c r="O138" s="1"/>
  <c r="P138" s="1"/>
  <c r="M137"/>
  <c r="L137"/>
  <c r="F137"/>
  <c r="O137" s="1"/>
  <c r="P137" s="1"/>
  <c r="M136"/>
  <c r="N155" s="1"/>
  <c r="L136"/>
  <c r="F136"/>
  <c r="O136" s="1"/>
  <c r="P136" s="1"/>
  <c r="M133"/>
  <c r="L133"/>
  <c r="F133"/>
  <c r="O133" s="1"/>
  <c r="P133" s="1"/>
  <c r="M132"/>
  <c r="L132"/>
  <c r="F132"/>
  <c r="O132" s="1"/>
  <c r="P132" s="1"/>
  <c r="M131"/>
  <c r="L131"/>
  <c r="F131"/>
  <c r="O131" s="1"/>
  <c r="P131" s="1"/>
  <c r="M130"/>
  <c r="L130"/>
  <c r="F130"/>
  <c r="O130" s="1"/>
  <c r="P130" s="1"/>
  <c r="M129"/>
  <c r="L129"/>
  <c r="F129"/>
  <c r="L128"/>
  <c r="M128" s="1"/>
  <c r="N134" s="1"/>
  <c r="F128"/>
  <c r="F127"/>
  <c r="F126"/>
  <c r="L125"/>
  <c r="M125" s="1"/>
  <c r="H125"/>
  <c r="F125"/>
  <c r="L124"/>
  <c r="M124" s="1"/>
  <c r="H124"/>
  <c r="I126" s="1"/>
  <c r="F124"/>
  <c r="F123"/>
  <c r="F122"/>
  <c r="M121"/>
  <c r="L121"/>
  <c r="F121"/>
  <c r="L120"/>
  <c r="M120" s="1"/>
  <c r="F120"/>
  <c r="L119"/>
  <c r="M119" s="1"/>
  <c r="N122" s="1"/>
  <c r="F119"/>
  <c r="O119" s="1"/>
  <c r="P119" s="1"/>
  <c r="F118"/>
  <c r="F117"/>
  <c r="L116"/>
  <c r="M116" s="1"/>
  <c r="H116"/>
  <c r="F116"/>
  <c r="L115"/>
  <c r="M115" s="1"/>
  <c r="F115"/>
  <c r="H115" s="1"/>
  <c r="L114"/>
  <c r="M114" s="1"/>
  <c r="F114"/>
  <c r="H114" s="1"/>
  <c r="L113"/>
  <c r="M113" s="1"/>
  <c r="N117" s="1"/>
  <c r="H113"/>
  <c r="F113"/>
  <c r="F112"/>
  <c r="F111"/>
  <c r="M110"/>
  <c r="L110"/>
  <c r="F110"/>
  <c r="O110" s="1"/>
  <c r="P110" s="1"/>
  <c r="M109"/>
  <c r="L109"/>
  <c r="F109"/>
  <c r="L108"/>
  <c r="M108" s="1"/>
  <c r="F108"/>
  <c r="L107"/>
  <c r="M107" s="1"/>
  <c r="F107"/>
  <c r="O107" s="1"/>
  <c r="P107" s="1"/>
  <c r="M106"/>
  <c r="L106"/>
  <c r="F106"/>
  <c r="O106" s="1"/>
  <c r="P106" s="1"/>
  <c r="M105"/>
  <c r="L105"/>
  <c r="F105"/>
  <c r="L104"/>
  <c r="M104" s="1"/>
  <c r="F104"/>
  <c r="L103"/>
  <c r="M103" s="1"/>
  <c r="F103"/>
  <c r="O103" s="1"/>
  <c r="P103" s="1"/>
  <c r="M102"/>
  <c r="L102"/>
  <c r="F102"/>
  <c r="O102" s="1"/>
  <c r="P102" s="1"/>
  <c r="M101"/>
  <c r="L101"/>
  <c r="F101"/>
  <c r="F100"/>
  <c r="F99"/>
  <c r="L98"/>
  <c r="M98" s="1"/>
  <c r="F98"/>
  <c r="H98" s="1"/>
  <c r="L97"/>
  <c r="M97" s="1"/>
  <c r="N99" s="1"/>
  <c r="H97"/>
  <c r="F97"/>
  <c r="L94"/>
  <c r="M94" s="1"/>
  <c r="H94"/>
  <c r="F94"/>
  <c r="L93"/>
  <c r="M93" s="1"/>
  <c r="F93"/>
  <c r="H93" s="1"/>
  <c r="L92"/>
  <c r="M92" s="1"/>
  <c r="F92"/>
  <c r="H92" s="1"/>
  <c r="L91"/>
  <c r="M91" s="1"/>
  <c r="H91"/>
  <c r="F91"/>
  <c r="L90"/>
  <c r="M90" s="1"/>
  <c r="H90"/>
  <c r="F90"/>
  <c r="L89"/>
  <c r="M89" s="1"/>
  <c r="F89"/>
  <c r="H89" s="1"/>
  <c r="L88"/>
  <c r="M88" s="1"/>
  <c r="F88"/>
  <c r="H88" s="1"/>
  <c r="O87"/>
  <c r="P87" s="1"/>
  <c r="P86"/>
  <c r="O86"/>
  <c r="L85"/>
  <c r="M85" s="1"/>
  <c r="H85"/>
  <c r="F85"/>
  <c r="L84"/>
  <c r="M84" s="1"/>
  <c r="F84"/>
  <c r="H84" s="1"/>
  <c r="L83"/>
  <c r="M83" s="1"/>
  <c r="F83"/>
  <c r="H83" s="1"/>
  <c r="L82"/>
  <c r="M82" s="1"/>
  <c r="N86" s="1"/>
  <c r="H82"/>
  <c r="F82"/>
  <c r="L79"/>
  <c r="M79" s="1"/>
  <c r="H79"/>
  <c r="F79"/>
  <c r="L78"/>
  <c r="M78" s="1"/>
  <c r="F78"/>
  <c r="H78" s="1"/>
  <c r="L77"/>
  <c r="M77" s="1"/>
  <c r="F77"/>
  <c r="H77" s="1"/>
  <c r="L76"/>
  <c r="M76" s="1"/>
  <c r="H76"/>
  <c r="F76"/>
  <c r="L75"/>
  <c r="M75" s="1"/>
  <c r="H75"/>
  <c r="F75"/>
  <c r="L74"/>
  <c r="M74" s="1"/>
  <c r="F74"/>
  <c r="H74" s="1"/>
  <c r="L73"/>
  <c r="M73" s="1"/>
  <c r="F73"/>
  <c r="H73" s="1"/>
  <c r="I80" s="1"/>
  <c r="L70"/>
  <c r="M70" s="1"/>
  <c r="H70"/>
  <c r="F70"/>
  <c r="L69"/>
  <c r="M69" s="1"/>
  <c r="H69"/>
  <c r="F69"/>
  <c r="L68"/>
  <c r="M68" s="1"/>
  <c r="F68"/>
  <c r="H68" s="1"/>
  <c r="L67"/>
  <c r="M67" s="1"/>
  <c r="F67"/>
  <c r="H67" s="1"/>
  <c r="L66"/>
  <c r="M66" s="1"/>
  <c r="H66"/>
  <c r="F66"/>
  <c r="L65"/>
  <c r="M65" s="1"/>
  <c r="H65"/>
  <c r="F65"/>
  <c r="L64"/>
  <c r="M64" s="1"/>
  <c r="F64"/>
  <c r="H64" s="1"/>
  <c r="L63"/>
  <c r="M63" s="1"/>
  <c r="F63"/>
  <c r="H63" s="1"/>
  <c r="L62"/>
  <c r="M62" s="1"/>
  <c r="H62"/>
  <c r="F62"/>
  <c r="L61"/>
  <c r="M61" s="1"/>
  <c r="H61"/>
  <c r="F61"/>
  <c r="L59"/>
  <c r="M59" s="1"/>
  <c r="F59"/>
  <c r="H59" s="1"/>
  <c r="L58"/>
  <c r="M58" s="1"/>
  <c r="F58"/>
  <c r="H58" s="1"/>
  <c r="L57"/>
  <c r="M57" s="1"/>
  <c r="H57"/>
  <c r="F57"/>
  <c r="L56"/>
  <c r="M56" s="1"/>
  <c r="H56"/>
  <c r="F56"/>
  <c r="L55"/>
  <c r="M55" s="1"/>
  <c r="F55"/>
  <c r="H55" s="1"/>
  <c r="L54"/>
  <c r="M54" s="1"/>
  <c r="F54"/>
  <c r="H54" s="1"/>
  <c r="L53"/>
  <c r="M53" s="1"/>
  <c r="H53"/>
  <c r="F53"/>
  <c r="L51"/>
  <c r="M51" s="1"/>
  <c r="H51"/>
  <c r="F51"/>
  <c r="L50"/>
  <c r="M50" s="1"/>
  <c r="F50"/>
  <c r="H50" s="1"/>
  <c r="L49"/>
  <c r="M49" s="1"/>
  <c r="F49"/>
  <c r="H49" s="1"/>
  <c r="L45"/>
  <c r="M45" s="1"/>
  <c r="H45"/>
  <c r="F45"/>
  <c r="L44"/>
  <c r="M44" s="1"/>
  <c r="H44"/>
  <c r="F44"/>
  <c r="L43"/>
  <c r="M43" s="1"/>
  <c r="F43"/>
  <c r="H43" s="1"/>
  <c r="I46" s="1"/>
  <c r="L40"/>
  <c r="M40" s="1"/>
  <c r="F40"/>
  <c r="H40" s="1"/>
  <c r="L39"/>
  <c r="M39" s="1"/>
  <c r="H39"/>
  <c r="F39"/>
  <c r="L38"/>
  <c r="M38" s="1"/>
  <c r="H38"/>
  <c r="F38"/>
  <c r="L37"/>
  <c r="M37" s="1"/>
  <c r="F37"/>
  <c r="H37" s="1"/>
  <c r="L36"/>
  <c r="M36" s="1"/>
  <c r="F36"/>
  <c r="H36" s="1"/>
  <c r="L33"/>
  <c r="M33" s="1"/>
  <c r="F33"/>
  <c r="L32"/>
  <c r="M32" s="1"/>
  <c r="F32"/>
  <c r="L31"/>
  <c r="M31" s="1"/>
  <c r="F31"/>
  <c r="L30"/>
  <c r="M30" s="1"/>
  <c r="F30"/>
  <c r="L29"/>
  <c r="M29" s="1"/>
  <c r="N34" s="1"/>
  <c r="F29"/>
  <c r="L26"/>
  <c r="M26" s="1"/>
  <c r="F26"/>
  <c r="L25"/>
  <c r="M25" s="1"/>
  <c r="F25"/>
  <c r="L24"/>
  <c r="M24" s="1"/>
  <c r="F24"/>
  <c r="L23"/>
  <c r="M23" s="1"/>
  <c r="F23"/>
  <c r="L22"/>
  <c r="M22" s="1"/>
  <c r="F22"/>
  <c r="L19"/>
  <c r="M19" s="1"/>
  <c r="F19"/>
  <c r="L18"/>
  <c r="M18" s="1"/>
  <c r="F18"/>
  <c r="L17"/>
  <c r="M17" s="1"/>
  <c r="N20" s="1"/>
  <c r="F17"/>
  <c r="L14"/>
  <c r="M14" s="1"/>
  <c r="F14"/>
  <c r="L13"/>
  <c r="M13" s="1"/>
  <c r="F13"/>
  <c r="L12"/>
  <c r="M12" s="1"/>
  <c r="F12"/>
  <c r="L9"/>
  <c r="M9" s="1"/>
  <c r="F9"/>
  <c r="L8"/>
  <c r="M8" s="1"/>
  <c r="F8"/>
  <c r="L7"/>
  <c r="M7" s="1"/>
  <c r="F7"/>
  <c r="L6"/>
  <c r="M6" s="1"/>
  <c r="F6"/>
  <c r="L5"/>
  <c r="M5" s="1"/>
  <c r="F5"/>
  <c r="I278" l="1"/>
  <c r="N283"/>
  <c r="I41"/>
  <c r="I71"/>
  <c r="I95"/>
  <c r="N278"/>
  <c r="H131"/>
  <c r="H132"/>
  <c r="H133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8"/>
  <c r="H159"/>
  <c r="H166"/>
  <c r="H167"/>
  <c r="H168"/>
  <c r="H173"/>
  <c r="H174"/>
  <c r="H179"/>
  <c r="H180"/>
  <c r="H183"/>
  <c r="I184" s="1"/>
  <c r="H186"/>
  <c r="I187" s="1"/>
  <c r="H189"/>
  <c r="I190" s="1"/>
  <c r="H192"/>
  <c r="I193" s="1"/>
  <c r="H195"/>
  <c r="H196"/>
  <c r="H199"/>
  <c r="I200" s="1"/>
  <c r="H202"/>
  <c r="I203" s="1"/>
  <c r="O251"/>
  <c r="P251" s="1"/>
  <c r="H264"/>
  <c r="I266" s="1"/>
  <c r="H265"/>
  <c r="H268"/>
  <c r="I271" s="1"/>
  <c r="N111"/>
  <c r="O269"/>
  <c r="P269" s="1"/>
  <c r="O7"/>
  <c r="P7" s="1"/>
  <c r="O9"/>
  <c r="P9" s="1"/>
  <c r="O13"/>
  <c r="P13" s="1"/>
  <c r="O17"/>
  <c r="P17" s="1"/>
  <c r="O19"/>
  <c r="P19" s="1"/>
  <c r="O23"/>
  <c r="P23" s="1"/>
  <c r="O25"/>
  <c r="P25" s="1"/>
  <c r="O29"/>
  <c r="P29" s="1"/>
  <c r="O31"/>
  <c r="P31" s="1"/>
  <c r="O33"/>
  <c r="P33" s="1"/>
  <c r="I86"/>
  <c r="I99"/>
  <c r="O104"/>
  <c r="P104" s="1"/>
  <c r="O108"/>
  <c r="P108" s="1"/>
  <c r="I117"/>
  <c r="O120"/>
  <c r="P120" s="1"/>
  <c r="O128"/>
  <c r="P128" s="1"/>
  <c r="N181"/>
  <c r="H273"/>
  <c r="I274" s="1"/>
  <c r="H279"/>
  <c r="H280"/>
  <c r="H281"/>
  <c r="H282"/>
  <c r="N15"/>
  <c r="N27"/>
  <c r="O101"/>
  <c r="P101" s="1"/>
  <c r="O105"/>
  <c r="P105" s="1"/>
  <c r="O109"/>
  <c r="P109" s="1"/>
  <c r="O121"/>
  <c r="P121" s="1"/>
  <c r="O129"/>
  <c r="P129" s="1"/>
  <c r="N248"/>
  <c r="N126"/>
  <c r="N41"/>
  <c r="N71"/>
  <c r="N80"/>
  <c r="N95"/>
  <c r="N46"/>
  <c r="H101"/>
  <c r="H102"/>
  <c r="H103"/>
  <c r="H104"/>
  <c r="H105"/>
  <c r="H106"/>
  <c r="H107"/>
  <c r="H108"/>
  <c r="H109"/>
  <c r="H110"/>
  <c r="H119"/>
  <c r="H120"/>
  <c r="H121"/>
  <c r="H128"/>
  <c r="I134" s="1"/>
  <c r="H129"/>
  <c r="H130"/>
  <c r="O270"/>
  <c r="P270" s="1"/>
  <c r="O276"/>
  <c r="P276" s="1"/>
  <c r="O277"/>
  <c r="P277" s="1"/>
  <c r="O5"/>
  <c r="P5" s="1"/>
  <c r="O6"/>
  <c r="P6" s="1"/>
  <c r="O8"/>
  <c r="P8" s="1"/>
  <c r="O12"/>
  <c r="P12" s="1"/>
  <c r="O14"/>
  <c r="P14" s="1"/>
  <c r="O18"/>
  <c r="P18" s="1"/>
  <c r="O22"/>
  <c r="P22" s="1"/>
  <c r="O24"/>
  <c r="P24" s="1"/>
  <c r="O26"/>
  <c r="P26" s="1"/>
  <c r="O30"/>
  <c r="P30" s="1"/>
  <c r="O32"/>
  <c r="P32" s="1"/>
  <c r="O36"/>
  <c r="P36" s="1"/>
  <c r="O37"/>
  <c r="P37" s="1"/>
  <c r="O38"/>
  <c r="P38" s="1"/>
  <c r="O39"/>
  <c r="P39" s="1"/>
  <c r="O40"/>
  <c r="P40" s="1"/>
  <c r="O43"/>
  <c r="P43" s="1"/>
  <c r="O44"/>
  <c r="P44" s="1"/>
  <c r="O45"/>
  <c r="P45" s="1"/>
  <c r="O49"/>
  <c r="P49" s="1"/>
  <c r="O50"/>
  <c r="P50" s="1"/>
  <c r="O51"/>
  <c r="P51" s="1"/>
  <c r="O53"/>
  <c r="P53" s="1"/>
  <c r="O54"/>
  <c r="P54" s="1"/>
  <c r="O55"/>
  <c r="P55" s="1"/>
  <c r="O56"/>
  <c r="P56" s="1"/>
  <c r="O57"/>
  <c r="P57" s="1"/>
  <c r="O58"/>
  <c r="P58" s="1"/>
  <c r="O59"/>
  <c r="P59" s="1"/>
  <c r="O61"/>
  <c r="P61" s="1"/>
  <c r="O62"/>
  <c r="P62" s="1"/>
  <c r="O63"/>
  <c r="P63" s="1"/>
  <c r="O64"/>
  <c r="P64" s="1"/>
  <c r="O65"/>
  <c r="P65" s="1"/>
  <c r="O66"/>
  <c r="P66" s="1"/>
  <c r="O67"/>
  <c r="P67" s="1"/>
  <c r="O68"/>
  <c r="P68" s="1"/>
  <c r="O69"/>
  <c r="P69" s="1"/>
  <c r="O70"/>
  <c r="P70" s="1"/>
  <c r="O73"/>
  <c r="P73" s="1"/>
  <c r="O74"/>
  <c r="P74" s="1"/>
  <c r="O75"/>
  <c r="P75" s="1"/>
  <c r="O76"/>
  <c r="P76" s="1"/>
  <c r="O77"/>
  <c r="P77" s="1"/>
  <c r="O78"/>
  <c r="P78" s="1"/>
  <c r="O79"/>
  <c r="P79" s="1"/>
  <c r="O82"/>
  <c r="P82" s="1"/>
  <c r="O83"/>
  <c r="P83" s="1"/>
  <c r="O84"/>
  <c r="P84" s="1"/>
  <c r="O85"/>
  <c r="P85" s="1"/>
  <c r="O88"/>
  <c r="P88" s="1"/>
  <c r="O89"/>
  <c r="P89" s="1"/>
  <c r="O90"/>
  <c r="P90" s="1"/>
  <c r="O91"/>
  <c r="P91" s="1"/>
  <c r="O92"/>
  <c r="P92" s="1"/>
  <c r="O93"/>
  <c r="P93" s="1"/>
  <c r="O94"/>
  <c r="P94" s="1"/>
  <c r="O97"/>
  <c r="P97" s="1"/>
  <c r="O98"/>
  <c r="P98" s="1"/>
  <c r="O113"/>
  <c r="P113" s="1"/>
  <c r="O114"/>
  <c r="P114" s="1"/>
  <c r="O115"/>
  <c r="P115" s="1"/>
  <c r="O116"/>
  <c r="P116" s="1"/>
  <c r="O124"/>
  <c r="P124" s="1"/>
  <c r="O125"/>
  <c r="P125" s="1"/>
  <c r="O161"/>
  <c r="P161" s="1"/>
  <c r="O162"/>
  <c r="P162" s="1"/>
  <c r="O163"/>
  <c r="P163" s="1"/>
  <c r="O164"/>
  <c r="P164" s="1"/>
  <c r="O170"/>
  <c r="P170" s="1"/>
  <c r="O171"/>
  <c r="P171" s="1"/>
  <c r="O176"/>
  <c r="P176" s="1"/>
  <c r="O177"/>
  <c r="P177" s="1"/>
  <c r="N10"/>
  <c r="N237"/>
  <c r="N207"/>
  <c r="H5"/>
  <c r="H7"/>
  <c r="H9"/>
  <c r="H12"/>
  <c r="H14"/>
  <c r="H17"/>
  <c r="H19"/>
  <c r="H22"/>
  <c r="H24"/>
  <c r="H26"/>
  <c r="H29"/>
  <c r="H31"/>
  <c r="H33"/>
  <c r="O206"/>
  <c r="P206" s="1"/>
  <c r="O209"/>
  <c r="P209" s="1"/>
  <c r="O212"/>
  <c r="P212" s="1"/>
  <c r="O214"/>
  <c r="P214" s="1"/>
  <c r="O216"/>
  <c r="P216" s="1"/>
  <c r="O218"/>
  <c r="P218" s="1"/>
  <c r="O220"/>
  <c r="P220" s="1"/>
  <c r="O222"/>
  <c r="P222" s="1"/>
  <c r="O224"/>
  <c r="P224" s="1"/>
  <c r="O226"/>
  <c r="P226" s="1"/>
  <c r="O228"/>
  <c r="P228" s="1"/>
  <c r="O233"/>
  <c r="P233" s="1"/>
  <c r="O235"/>
  <c r="P235" s="1"/>
  <c r="O240"/>
  <c r="P240" s="1"/>
  <c r="O243"/>
  <c r="P243" s="1"/>
  <c r="O245"/>
  <c r="P245" s="1"/>
  <c r="O247"/>
  <c r="P247" s="1"/>
  <c r="O250"/>
  <c r="P250" s="1"/>
  <c r="O252"/>
  <c r="P252" s="1"/>
  <c r="O255"/>
  <c r="P255" s="1"/>
  <c r="O257"/>
  <c r="P257" s="1"/>
  <c r="O261"/>
  <c r="P261" s="1"/>
  <c r="H205"/>
  <c r="I207" s="1"/>
  <c r="H213"/>
  <c r="H215"/>
  <c r="H217"/>
  <c r="H219"/>
  <c r="H221"/>
  <c r="H223"/>
  <c r="H225"/>
  <c r="H227"/>
  <c r="H229"/>
  <c r="H232"/>
  <c r="H234"/>
  <c r="H236"/>
  <c r="H239"/>
  <c r="I241" s="1"/>
  <c r="H244"/>
  <c r="H246"/>
  <c r="I248" s="1"/>
  <c r="H251"/>
  <c r="H256"/>
  <c r="I259" s="1"/>
  <c r="H258"/>
  <c r="M284"/>
  <c r="H6"/>
  <c r="H8"/>
  <c r="H13"/>
  <c r="H18"/>
  <c r="H23"/>
  <c r="H25"/>
  <c r="H30"/>
  <c r="H32"/>
  <c r="I181" l="1"/>
  <c r="I197"/>
  <c r="I155"/>
  <c r="I122"/>
  <c r="I230"/>
  <c r="P284"/>
  <c r="I111"/>
  <c r="I237"/>
  <c r="I20"/>
  <c r="I34"/>
  <c r="I27"/>
  <c r="I15"/>
  <c r="I10"/>
  <c r="H284"/>
</calcChain>
</file>

<file path=xl/comments1.xml><?xml version="1.0" encoding="utf-8"?>
<comments xmlns="http://schemas.openxmlformats.org/spreadsheetml/2006/main">
  <authors>
    <author>Author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Author:
</t>
        </r>
      </text>
    </comment>
    <comment ref="A286" authorId="0">
      <text>
        <r>
          <rPr>
            <b/>
            <sz val="8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<sst xmlns="http://schemas.openxmlformats.org/spreadsheetml/2006/main" count="491" uniqueCount="287">
  <si>
    <t xml:space="preserve">Naziv i opis sredstva </t>
  </si>
  <si>
    <t>Jed.
mere</t>
  </si>
  <si>
    <t>2017
 VMA</t>
  </si>
  <si>
    <t>2017VB Niš</t>
  </si>
  <si>
    <t>Ukupno</t>
  </si>
  <si>
    <t xml:space="preserve">Jedinična cena bez PDV-a </t>
  </si>
  <si>
    <t xml:space="preserve">Ukupna  cena bez PDV- a </t>
  </si>
  <si>
    <t>Ukupna vrednost partije za 2017 godinu bez PDV-a</t>
  </si>
  <si>
    <t>2018 VMA</t>
  </si>
  <si>
    <t>2018VB Niš</t>
  </si>
  <si>
    <t>Ukupno 2018</t>
  </si>
  <si>
    <t>Ukupna cena bez PDV- a 2018</t>
  </si>
  <si>
    <t>Ukupna vrednost partije za 2018 godinu bez PDV-a</t>
  </si>
  <si>
    <t>Ukupna količina 2017+2018</t>
  </si>
  <si>
    <t>Ukupna vrednost vrednost bez Pdv-a 2017+2018</t>
  </si>
  <si>
    <t>PDV  %</t>
  </si>
  <si>
    <t xml:space="preserve">TOTALNA BESCEMENTNA ENDOPROTEZA KUKA FEMORALNI STEM BEZ KOLARA,OPCIONO SA KOLAROM  POTPUNO PRESVUČEN SA HIDROKSIAPATITOM CCD OD MIN 125 ST ZA VARUS KUKOVE   DO 135 ST , SVE VELIČINE STEMOVA KONUS 12/14 , ACETABULARNA KAPA PRES FIT VELIČINE MINIMALNO 46 DO 72MM SA MULTIHOLE OTVORIMA, LEGURA TiAlV,POLIETILEN CROSS LINKED (UHMWPE)  SA OPCIJOM ELEVACIJE 0 DO 20  ST , GLAVA METALNA LEGURA CoCr NAJMANJE 5 VELIČINA 28 I 32MM , ACETABULARNI ZAVRTANJ TITANIJUMSKI  DUŽINE DO 40 MM VIŠE DUŽINA STERILNO PAKOVANO </t>
  </si>
  <si>
    <t xml:space="preserve">Femoralni stem svih veličina I CCD uglova </t>
  </si>
  <si>
    <t>kom</t>
  </si>
  <si>
    <t xml:space="preserve">Acetabularni kapa svih veličina </t>
  </si>
  <si>
    <t xml:space="preserve">Polietilenski insert svih veličina i elevacija </t>
  </si>
  <si>
    <t>Metalna glava svih dužina vrata</t>
  </si>
  <si>
    <t xml:space="preserve">Acetabularni zavrtanj  svih dužina </t>
  </si>
  <si>
    <t>UKUPNA CENA PARTIJE 1</t>
  </si>
  <si>
    <t xml:space="preserve">BIARTIKULARNA ENDOPROTEZA KUKA TRODELNA ILI ČETVORODELNA UNUTRAŠNJA GLAVA  IZMENLJIVE DUŽINE VRATA , STEM CEMENTNI , STERILNO PAKOVANO </t>
  </si>
  <si>
    <t>Biartkularna spoljašnja glava svih veličina od 40 do minimalno 58mm veličine rastuće na 1mm</t>
  </si>
  <si>
    <t xml:space="preserve">Cementni stem minimalno  10 veličina </t>
  </si>
  <si>
    <t>UKUPNA CENA PARTIJE 2</t>
  </si>
  <si>
    <t xml:space="preserve">CEMENTNA ENDOPROTEZA KUKA ANATOMSKI STEM LEVI I DESNI SA KOLAROM , TAPER 12/14 mm SVIH VELIČINA, GLAVA METALNA CoCr 32mm - 4 VELIČINE MINIMALNO, ACETABULUM CEMENTNI ANTILUKSACIONI SA  SNAP FIT EFEKTOM SVIH VELIČINA </t>
  </si>
  <si>
    <t>Femoralni stem cementni</t>
  </si>
  <si>
    <t xml:space="preserve">Acetabulum SNAPFIT cementni </t>
  </si>
  <si>
    <t>UKUPNA CENA PARTIJE 3</t>
  </si>
  <si>
    <t xml:space="preserve"> TOTALNA BESCEMENTNA PROTEZA KUKA STEM BEZ KOLARA SA PROXIMAL OSTEOINDUKTIVNI COATING,  KONUS 12/14,  ACETABULUM SA REVERZIBILNIM ZAKLJUČAVANJEM MULTIHOLE OTVORI , MOGUĆNOST NAVIGACIONE HIRURGIJE ,STERILNO PAKOVANO, METALNA GLAVA 32 I 28 MM SVIH DUŽINA VRATA</t>
  </si>
  <si>
    <t xml:space="preserve">Femoralni stem svih veličina </t>
  </si>
  <si>
    <t xml:space="preserve">Bescementna acetabularni kapa svih veličina </t>
  </si>
  <si>
    <t xml:space="preserve">Polietilenski  insert svih veličina  </t>
  </si>
  <si>
    <t>Metalna   glava svih dužina vrata</t>
  </si>
  <si>
    <t>UKUPNA CENA PARTIJE 4</t>
  </si>
  <si>
    <t xml:space="preserve"> TOTALNA HIBRIDNA  ENDOPROTEZA   KUKA STEM BEZ KOLARA  MAT POVRŠINE,   KONUS 12/14,  ACETABULUM SA REVERZIBILNIM ZAKLJUČAVANJEM I MULTIHOLE OTVORIMA , STERILNO PAKOVANO , METALNA GLAVA 28 I 32 MM, SVIH DUŽINA VRATA </t>
  </si>
  <si>
    <t>Cementni femoralni stem bez kolarom svih dimenzija</t>
  </si>
  <si>
    <t>Femoralna glava , vrat svih dužina</t>
  </si>
  <si>
    <t>Bescementna acetabularna kapa svih veličina</t>
  </si>
  <si>
    <t>Acetabularni zavrtanj svih dužina</t>
  </si>
  <si>
    <t>Acetabularni uložak, polietilenski, svih veličina</t>
  </si>
  <si>
    <t>UKUPNA CENA PARTIJE 5</t>
  </si>
  <si>
    <t>TOTALKONDILARNA ENDOPROTEZA KOLENA SA FIKSNIM INSERTOM, POLIAKSIALNA, SA OČUVANIM PCL (CR), MOGUĆNOST INTRAOPERATIVNE KONVERZIJE U PROTEZU SA POSTERIORNOM STABILIZACIJOM (PS),FEMORALNO  MINIMALNO 8 VELIČINA TIBIJALNO MINIMALNO 7 VELIČINA, ANATOMSKA LEVA I DESNA ZA FEMORALNU KOMPONENTU OD CoCr,  POLIETILEN DVOSTRUKO ZAKLJUČAVAJUĆ, TIBIJALNA KOMPONENTA LEGURA TiAlV STERILNO PAKOVANO</t>
  </si>
  <si>
    <t>Tibijalna komponenta svih veličina</t>
  </si>
  <si>
    <t>Femoralna komponenta, svih veličina, leva i desna CR</t>
  </si>
  <si>
    <t>Femoralna komponenta, svih veličina, leva i desna PS</t>
  </si>
  <si>
    <t>Polietilenski umetak, svih debljina PS</t>
  </si>
  <si>
    <t>Polietilenski umetak, svih debljina CR</t>
  </si>
  <si>
    <t>UKUPNA CENA PARTIJE 6</t>
  </si>
  <si>
    <t>MONOAKSIJALNA TOTALKONDILARNA ENDOPROTEZA KOLENA SA JEDNIM CENTROM ROTACIJE PCL SACRIFISE TIP STERILNO PAKOVANO</t>
  </si>
  <si>
    <t>Femoralna komponenta svih veličina - desna i leva</t>
  </si>
  <si>
    <t>Tibijalni uložak svih veličina</t>
  </si>
  <si>
    <t>UKUPNA CENA PARTIJE 7</t>
  </si>
  <si>
    <t>MODULARNI SISTEM ZA TOTALKONDILARNU ARTROPLASTIKU KOLENA PRIMARNU SA MOGUĆNOSTI  KONVERZIJE U REVIZIONI IMPLANTAT SA ŠARKOM ILI POVEĆENU MEDIOLATERALNU NESTABILNOST. ANATOMSKI LEVA I DESNA, PRIMARNO SA OPCIJOM POVEĆANE FLEKSIJE  I OPCIONO SMANJENIM MEDIOLATERALNIM DIJAMETROM. AUGMENTACIJE KOMPATIBILNE FEMORALNE  I TIBIJALNE KAO I STEMOVI ZA DIJAFIZALNU FIKSACIJU U SVIM OPCIJAMA</t>
  </si>
  <si>
    <t>TOTALKONDILARNA ENDOPROTEZA KOLENA PCL SACRIFISE, FEMORALNA KOMPONENTA ANATOMSKA LEVA I DESNA SA POVEĆANOM FLEKSIJOM I OPCIONO SMANJENIM MEDIOLATERALNIM DIJAMETROM ,  MOGUĆNOST NAVIGACIJE STERILNO PAKOVANO</t>
  </si>
  <si>
    <t xml:space="preserve">Femoralna komponenta svih veličina leva i desna </t>
  </si>
  <si>
    <t xml:space="preserve">Tibijalni uložak svih debljina i veličina </t>
  </si>
  <si>
    <t>TOTALKONDILARNA ENDOPROTEZA KOLENA REVIZIONA  ILI PRIMARNA ZA VELIKU MEDIOLATERALNU NESTABILNOST, STEM PRAVI ILI OFSET ZA FEMUR I TIBIJU, AUGMENTACIJE ZA FEMUR PREDNJE ZADNJE I DISTALNE RAZLIČITIH DEBLJINA,  AUGMENTACIJE ZA TIBIJU BLOK ILI WEDGE , FEMORALNA KOMPONETA ANATOMSKA LEVA I DESNA , STERILNO PAKOVANO</t>
  </si>
  <si>
    <t xml:space="preserve">Stem prav svih debljina i dužina </t>
  </si>
  <si>
    <t xml:space="preserve">stem ofset svih debljina i dužina </t>
  </si>
  <si>
    <t>Femoralne augmentacije za femur prednje , distalne i zadnje</t>
  </si>
  <si>
    <t xml:space="preserve">Tibijalna augmentacija wedge i block svih veličina i debljina </t>
  </si>
  <si>
    <t>REVIZIONA ENDOPROTEZA KOLENA SA ŠARKOM I ROTIRAJUĆOM PLATFORMOM, STEM PRAV I OFSET ZA FEMUR I TIBIJU, AUGMENTACIJE  ZA FEMUR PREDNJE ZADNJE I DISTALNE RAZLIČITIH DEBLJINA,  AUGMENTACIJE ZA TIBIJU BLOK ILI WEDGE , FEMORALNA KOMPONETA ANATOMSKA LEVA I DESNA STERILNO PAKOVANO</t>
  </si>
  <si>
    <t xml:space="preserve">Femoralna komponenta sa šarkom svih veličina leva i desna </t>
  </si>
  <si>
    <t>Tibijalna komponenta sa šarkom svih veličina</t>
  </si>
  <si>
    <t>Tibijalna artikulaciona površina svih veličina</t>
  </si>
  <si>
    <t>Femoralna augmentacija svih dimenzija prednje, distalne i zadnje</t>
  </si>
  <si>
    <t>Stem pravi svih debljina i dužina</t>
  </si>
  <si>
    <t>Stem offset svih debljina i dužina</t>
  </si>
  <si>
    <t>Tibijalni blok augmentacija i wedge augmentacija svih veličina</t>
  </si>
  <si>
    <t>Tibijalni hinge blok svih veličina</t>
  </si>
  <si>
    <t>Revizioni konus od trabekularnog metala za femur</t>
  </si>
  <si>
    <t>Revizioni konus od trabekularnog metala za tibiju</t>
  </si>
  <si>
    <t>UKUPNA CENA PARTIJE 8</t>
  </si>
  <si>
    <t>REVIZIONA PROTEZA KUKA MODULARNOG TELA I PROKSIMALNOG DELA SA "CONSTRAINED" POLIETILENSKIM  ACETABULARNIM INLEJOM  SA PRSTENOM, MODULATRNI STEM RAZLIČITIH DEBLJINA I DUŽINA, , GLAVA METALNA 32 MM, BESCEMENTNI ACETABULUM SA REVERZIBILNIM ZAKLJUČAVANJEM POLIETILENSKOG ULOŠKA STERILNO PAKOVANO</t>
  </si>
  <si>
    <t>Revizioni femoralni stem ravan svih dijametara i dužina taper tip</t>
  </si>
  <si>
    <t>Proksimalno telo - nadoknada kalkara svih veličina i dimenzija kalkara</t>
  </si>
  <si>
    <t>Proksimalo telo - konusno svih veličina i dimenzija</t>
  </si>
  <si>
    <t>Femoralna glava promer 32 mm, vrat svih dužina</t>
  </si>
  <si>
    <t>Bescementna acetabularna kapa, svih veličina</t>
  </si>
  <si>
    <t>Acetabularni zavrtanj, svih dužina</t>
  </si>
  <si>
    <t>Acetabularni uložak, politenski svih veličina "constrained"</t>
  </si>
  <si>
    <t>UKUPNA CENA PARTIJE 9</t>
  </si>
  <si>
    <t>REVIZIONA ENDOPROTEZA KUKA CEMENTNA, STEM DUŽINA OD 170  DO 300MM, SA MOGUĆNOSTI NADOKNADE KALKARA , CEMENTNI ACETABULUM SA DUPLOM ARTIKULACIJOM   I POLIETILENSKIM CEMENTNIM ACETABULUMOM ZA IMPLANTACIJU U STANDARDNI I MOBILNI SA ANTIOKSIDANSIMA, STERILNO PALOVANO</t>
  </si>
  <si>
    <t xml:space="preserve">Revizioni stem cementni dugački </t>
  </si>
  <si>
    <t xml:space="preserve">Nadoknada kalkara za revizioni stem </t>
  </si>
  <si>
    <t>Cementni acetabulum sa duplom artikulacijom vel.44-60mm</t>
  </si>
  <si>
    <t>Acetabularni uložak, mobilni, standardni i sa antioksidansima</t>
  </si>
  <si>
    <t>UKUPNA CENA PARTIJE 10</t>
  </si>
  <si>
    <t>TOTALNA REVERZNA ENDOPROTEZA RAMENA , STERILNO PAKOVANO</t>
  </si>
  <si>
    <t>Glenosfera</t>
  </si>
  <si>
    <t>Liner</t>
  </si>
  <si>
    <t>metalbacked glenoid</t>
  </si>
  <si>
    <t xml:space="preserve">šraf za fiksaciju glenoida </t>
  </si>
  <si>
    <t xml:space="preserve">Stem </t>
  </si>
  <si>
    <t xml:space="preserve">Telo proteze ramena </t>
  </si>
  <si>
    <t xml:space="preserve">Konektor </t>
  </si>
  <si>
    <t>UKUPNA CENA PARTIJE 11</t>
  </si>
  <si>
    <t>PARCIJALANA ENDOPROTEZA RAMENA MODULARNA , STERILNO PAKOVANO</t>
  </si>
  <si>
    <t>Humeralni stem svih veličina</t>
  </si>
  <si>
    <t>Humeralna glava svih veličina offseta i dimenzija</t>
  </si>
  <si>
    <t>UKUPNA CENA PARTIJE 12</t>
  </si>
  <si>
    <t>APARAT PO ILIZAROVU</t>
  </si>
  <si>
    <t>Poluobruč 100-240mm</t>
  </si>
  <si>
    <t>Narezani distancer 60-250mm</t>
  </si>
  <si>
    <t>Teleskopski distancer 150-400mm</t>
  </si>
  <si>
    <t>Kronštajn muški 1-4 otvora</t>
  </si>
  <si>
    <t>Kronštajn ženski 1-4 otvora</t>
  </si>
  <si>
    <t xml:space="preserve">Komplet zavrtanja i matica </t>
  </si>
  <si>
    <t>set</t>
  </si>
  <si>
    <t xml:space="preserve">Ploče razne 2-15 otvora </t>
  </si>
  <si>
    <t>Iglodržači</t>
  </si>
  <si>
    <t>Igle za Ilizarov sa olivom 340mm dužina, debljina 1,8mm</t>
  </si>
  <si>
    <t>Igle za Ilizarov sa olivom 340mm dužina, debljina 2,0mm</t>
  </si>
  <si>
    <t>UKUPNA CENA PARTIJE 13</t>
  </si>
  <si>
    <t>INTERLOCKING KLIN TITANIJUMSKI KANULIRANI ZA POTKOLENICU SA ZAKLJUČAVAJUĆIM  ŠRAFOM ZA ANGULARNU STABILNOST, STERILNO PAKOVANO</t>
  </si>
  <si>
    <t>Klin svih promera i dužina</t>
  </si>
  <si>
    <t>Završna kapa svih dužina</t>
  </si>
  <si>
    <t>Zaključavajući šraf za proksimalno zaključavanje</t>
  </si>
  <si>
    <t>Zaključavajući šraf univerzalni</t>
  </si>
  <si>
    <t>UKUPNA CENA PARTIJE 14</t>
  </si>
  <si>
    <t>INTERLOCKING KLIN TITANIJUMSKI ZA FEMUR RETROGRADNO ATEROGRADNI  SA ZAKLJUČAVAJUĆIM  ŠRAFOM ZA ANGULARNU STABILNOST, STERILNO PAKOVANO</t>
  </si>
  <si>
    <t>Klin svih promera i dužina dužina</t>
  </si>
  <si>
    <t>UKUPNA CENA PARTIJE 15</t>
  </si>
  <si>
    <t>PROKSIMALNI FEMORALNI KLIN TITANIJUMSKI , STERILNO PAKOVANO</t>
  </si>
  <si>
    <t xml:space="preserve">Intramedularni proksimalni klin za femur dužine od 170 do minimum 420 mm dijametra od 9 do minimum 12 mm, kanulirani, titanijumski, sa završnom kapom minimum dve dimenzije i zaključavajućim šrafom dužine od 25 do minimum 75 mm ili ekvivalent </t>
  </si>
  <si>
    <t xml:space="preserve">Spiralna oštrica s ugrađenim mehanizmom na samozaključavanje, kompakcija kosti, dužine 75-120 mm, titanijum legura, spiralni ili helikoidni oblik ili ekvivalent </t>
  </si>
  <si>
    <t>UKUPNA CENA PARTIJE 16</t>
  </si>
  <si>
    <t xml:space="preserve">DHS ZAVRTANJ SA LCP UGAONOM PLOČICOM I ZAVRTNJEVIMA </t>
  </si>
  <si>
    <t>LCP DHS ugaona ploča od 135 stepeni, svih veličina</t>
  </si>
  <si>
    <t>DHS klin svih dužina</t>
  </si>
  <si>
    <t>Kompresivni zavrtanj svih dužina</t>
  </si>
  <si>
    <t>Kortiklani zavrtanj 4,5 mm, svih dužina</t>
  </si>
  <si>
    <t>Zavrtanj sa odgovarajućom zaključavajućom glavom, samonarezujući, svih dužina</t>
  </si>
  <si>
    <t>UKUPNA CENA PARTIJE 17</t>
  </si>
  <si>
    <t xml:space="preserve">OSTEOSINTETSKI MATERIJAL </t>
  </si>
  <si>
    <t>AO pločica LC  DCP uska za šraf K 3,5mm</t>
  </si>
  <si>
    <t>AO pločica LC  DCP uža za šraf 4,5mm za humerus</t>
  </si>
  <si>
    <t xml:space="preserve">AO pločica LC  DCP široka za šraf 4,5mm za femur </t>
  </si>
  <si>
    <t xml:space="preserve">Rekonstruktivna pločica ravna za šraf 3,5 mm </t>
  </si>
  <si>
    <t xml:space="preserve">T pločice svih dužina </t>
  </si>
  <si>
    <t xml:space="preserve">L pločica leva i desna svih dužina </t>
  </si>
  <si>
    <t>Kortikalni šraf K 4,5mm, samonarezujuć svih dužina 18 do 80mm</t>
  </si>
  <si>
    <t>Kortikalni šraf K 3,5mm, samonarezujuć svih dužina 10 do 60mm</t>
  </si>
  <si>
    <t xml:space="preserve">Spongiozni zavrtanj S 6,5mm svih dužina šrafa i navoja </t>
  </si>
  <si>
    <t xml:space="preserve">Maleolarni zavrtanj 25 do 70 mm </t>
  </si>
  <si>
    <t>Kanulirani šrafovi sa upuštenom, narezanom glavom, samonarezujući Ø 2.4 mm, svih dužina</t>
  </si>
  <si>
    <t>Igla Kirschner 1,5 mm, do340 mm dužine</t>
  </si>
  <si>
    <t>Kirschner-ova igla od nerđajućeg čelika debljine 2.0 mm, dužine do 340 mm, jednostrano zaoštrena</t>
  </si>
  <si>
    <t>Kirschner-ova igla od nerđajućeg čelika debljine 2.5 mm, dužine do 340 mm, jednostrano zaoštrena</t>
  </si>
  <si>
    <t>Cerklažna žica od nerđajućeg čelika debljine 1.5 mm dužine 10 m</t>
  </si>
  <si>
    <t>Podmetač-šajbna za šrafove za reparaciju ligamenata, dijametra 3.5 mm, od nerđajućeg čelika ili plastike</t>
  </si>
  <si>
    <t>Podmetač-šajbna za šrafove za reparaciju ligamenata, dijametra 4.5 mm, od nerđajućeg čelika ili plastike</t>
  </si>
  <si>
    <t xml:space="preserve">Bioresorptivni ili metalni, kompresivni šraf za osteohondralne prelome debljine 3-3.7 mm dužine 20 mm-26 mm herbert ili ekvivalent </t>
  </si>
  <si>
    <t xml:space="preserve">DINAMIČKA KONDILARNA PLOČA - Dinamička kondilarna ploča svih dužina - Dimanički zavrtanj svih dužina - Kompresivni zavrtanj svih dužina </t>
  </si>
  <si>
    <t>UKUPNA CENA PARTIJE 18</t>
  </si>
  <si>
    <t xml:space="preserve">ANATOMSKE I RAVNE PLOČICE ZA OSTEOSINTEZU ZAKLJUČAVAJUĆE ,SA OTVORIMA ZA ŠRAFOVE SA ZAKLJUČAVAJUĆOM GLAVOM </t>
  </si>
  <si>
    <t>PROKSIMALNI HUMERUS</t>
  </si>
  <si>
    <t>Zaključavajuća kompresivna ploča za proksimamlni humerus sa kombinovanom rupom za kortikalne i zavrtnje sa zaključavajućom glavom od 3,5 mm,svih dužina, ili ekvivalent</t>
  </si>
  <si>
    <t>Zavrtanj sa odgovarajućom zaključavajućom glavom Ø 3.5 mm, samonarezujući, svih dužina ili ekvivalent</t>
  </si>
  <si>
    <t>DISTALNI HUMERUS</t>
  </si>
  <si>
    <t xml:space="preserve">Zaključavajuća kompresivna ploča za distalni humerus - lateralna, sa kombinovanom rupom za kortikalne i zavrtnje sa zaključavajućom glavom od 3,5 i 2,7 mm, svih dužina, leva i desna ili ekvivalent </t>
  </si>
  <si>
    <t xml:space="preserve">Zaključavajuća kompresivna ploča za distalni humerus - medijalna, sa kombinovanom rupom za kortikalne i zavrtnje sa zaključavajućom glavom od 3,5 i 2,7 mm, svih veličina, leva i desna  ili ekvivalent </t>
  </si>
  <si>
    <t xml:space="preserve">Zavrtanj sa zaključavajućom glavomØ 3.5 mm, samonarezujući, svih dužina ili ekvivalent </t>
  </si>
  <si>
    <t xml:space="preserve">Zavrtanj Ø 2.7mm sa zaključavajućom glavom Ø 2.4 mm, samonarezujući, svih dužina   ili ekvivalent </t>
  </si>
  <si>
    <t>DISTALNI radijus</t>
  </si>
  <si>
    <t xml:space="preserve">Zaključavajuća kompresivna ploča za distalni radijus - volarna, sa kombinovanom rupom za kortikalne i zavrtnje sa zaključavajućom glavom od 2,4 mm, svih dužina, leva i desna  ili ekvivalent </t>
  </si>
  <si>
    <t xml:space="preserve">Zavrtanj sa zaključavajućom glavom Ø 2,4 mm, samonarezujući, svih dužina  ili ekvivalent </t>
  </si>
  <si>
    <t xml:space="preserve">Zavrtanj kortikalni samonarezujući Ø 2.4 mm, , svih dužina   ili ekvivalent </t>
  </si>
  <si>
    <t>DISTALNI FEMUR</t>
  </si>
  <si>
    <t xml:space="preserve">Zaključavajuća kompresivna ploča za distalni femur sa kombinovanom rupom za kortikalne 4,5 mm i zavrtnje sa zaključavajućom glavom od 5,0 mm, svih veličina, leva i desna  ili ekvivalent </t>
  </si>
  <si>
    <t xml:space="preserve">Zavrtanj sa zaključavajućom glavom Ø 5.0 mm, samonarezujući, svih dužina  ili ekvivalent </t>
  </si>
  <si>
    <t>PROKSIMALNA LATERALNA TIBIJA</t>
  </si>
  <si>
    <t xml:space="preserve">Zaključavajuća kompresivna ploča za proksimalnu lateralnu tibiju sa kombinovanom rupom za kortikalne 4,5 mm i zavrtnje sa zaključavajućom glavom od 5,0 mm, svih dužina, leva i desna  ili ekvivalent </t>
  </si>
  <si>
    <t xml:space="preserve">Zavrtanj sa zaključavajućom glavom Ø 5,0 mm, samonarezujući, svih dužina  ili ekvivalent </t>
  </si>
  <si>
    <t>MEDIJALNA DISTALNA TIBIJA</t>
  </si>
  <si>
    <t xml:space="preserve">Zaključavajuća kompresivna ploča za medijalnu distalnu tibiju sa kombinovanom rupom za kortikalne i zavrtnje sa zaključavajućom glavom od 3,5 mm, svih dužina, leva i desna  ili ekvivalent </t>
  </si>
  <si>
    <t xml:space="preserve">Zavrtanj sa zaključavajućom glavom Ø 3.5 mm, samonarezujući, svih dužina  ili ekvivalent </t>
  </si>
  <si>
    <t xml:space="preserve">RAVNA ZAKLJUČAVAJUĆA PLOČICA </t>
  </si>
  <si>
    <t xml:space="preserve">Ravna zaključavajuća pločica šira za femur , za šraf L5,0 svih dužina  ili ekvivalent </t>
  </si>
  <si>
    <t xml:space="preserve">Ravna zaključavajuća pločica uža za humerus  ili ekvivalent </t>
  </si>
  <si>
    <t>UKUPNA CENA PARTIJE 19</t>
  </si>
  <si>
    <t>ŠRAFOVI BIORESORPTIVNI INTERFENTNI ZA REKONSTRUKCIJU LIGAMENATA KOLENA STERILNO PAKOVANO</t>
  </si>
  <si>
    <t>Resorptivni, interferentni šraf svih dimenzija</t>
  </si>
  <si>
    <t>UKUPNA CENA PARTIJE 20</t>
  </si>
  <si>
    <t>TITANIJUMSKI IMPLANTANT - DUGME ZA FIKSACIJU TETIVNOG GRAFTA KOD REKONSTRUKCIJE ACL SA PODEŠAVAJUĆOM  OMČOM I MOGUĆNOSTI INTRAOPERATIVNOG MENJANJA DUŽINE OMČE I RETROGRADNIM DOTEZANJEM GRAFTA KROZ FEMORALNI TUNEL STERILNO PAKOVANO</t>
  </si>
  <si>
    <t xml:space="preserve">Titanijumski implantat-dugme, omča prilagodljive dužine za fiksaciju ACL ligamentarnog grafta </t>
  </si>
  <si>
    <t>UKUPNA CENA PARTIJE 21</t>
  </si>
  <si>
    <t>TITANIJUMSKI IMPLANTANT - REVIZIONO DUGME ZA FIKSACIJU TETIVNOG GRAFTA KOD REKONSTRUKCIJE ACL SA PODEŠAVAJUĆOM  OMČOM I MOGUĆNOSTI INTRAOPERATIVNOG MENJANJA DUŽINE OMČE I RETROGRADNIM DOTEZANJEM GRAFTA KROZ FEMORALNI TUNEL STERILNO PAKOVANO, 20X 4MM ILI EKVIVALENT</t>
  </si>
  <si>
    <t xml:space="preserve">Reviziono dugme </t>
  </si>
  <si>
    <t>UKUPNA CENA PARTIJE 22</t>
  </si>
  <si>
    <t>TRANSKONDILARNI BIORESORPTIVNI TIPL SA ZAVRTNJEM ZA FIKSACIJU TETIVNOG GRAFTA FEMORALNO I TIBIJALNO  ZA REKONSTRUKCIJU  ACL STERILNO PAKOVANO</t>
  </si>
  <si>
    <t xml:space="preserve">Transkondilarni resorptivni tipl za fiksaciju ACL tetivnog grafta </t>
  </si>
  <si>
    <t>UKUPNA CENA PARTIJE 23</t>
  </si>
  <si>
    <t>ANKERI RAME BIORESORPTIVNI ILI TITANIJUMSKI  STERILNO PAKOVANO</t>
  </si>
  <si>
    <t>Bioresorptivni navrtni anker sa 2 konca za stabilizaciju ramena</t>
  </si>
  <si>
    <t xml:space="preserve">Bioresorptivni tipl anker za reparaciju rotatorne manžetne sa titanijumskom ušicom i koncem </t>
  </si>
  <si>
    <t>UKUPNA CENA PARTIJE 24</t>
  </si>
  <si>
    <t xml:space="preserve">ANKERI ZA RAME NERESORPTIVNI STERILNO PAKOVANO IZRAĐEN OD KONCA U POTPUNOSTI DO 2MM DEBLJINE, SA JEDNIM KONCEM ZA STABILIZACIJU RAMENA </t>
  </si>
  <si>
    <t xml:space="preserve">Anker za labrum od konca </t>
  </si>
  <si>
    <t>UKUPNA CENA PARTIJE 25</t>
  </si>
  <si>
    <t>ANKERI ZA RAME NERESORPTIVNI STERILNO PAKOVANO IZRAĐEN OD KONCA U POTPUNOSTI 2,1DO3,0 MM DEBLJINE, SA DVA  KONCA ZA REPARACIJU ROTATORNE MANŽETNE</t>
  </si>
  <si>
    <t xml:space="preserve">Anker za rotatornu manžetnu sa 2 konca </t>
  </si>
  <si>
    <t>UKUPNA CENA PARTIJE 26</t>
  </si>
  <si>
    <t>VEŠTAČKA KOST STERILNO PAKOVANO</t>
  </si>
  <si>
    <t>Zamena za kost u prahu 10g u pakovanju</t>
  </si>
  <si>
    <t>pak.</t>
  </si>
  <si>
    <t>Zamena za kost u prahu 20g u pakovanju</t>
  </si>
  <si>
    <t>UKUPNA CENA PARTIJE 27</t>
  </si>
  <si>
    <t>BIORESORPTIVNI ŠRAF ZA TENODEZU STERILNO PAKOVANO</t>
  </si>
  <si>
    <t xml:space="preserve">Bioresorptivni šraf za tenodezu do6mm debljine </t>
  </si>
  <si>
    <t>UKUPNA CENA PARTIJE 28</t>
  </si>
  <si>
    <t xml:space="preserve">KABLOVSKE PLOČICE SA CABLE SERKLAŽIMA ZA FIKSACIJU PERIPROTETSKIH PRELOMA </t>
  </si>
  <si>
    <t>Ploče za prelome trohantera sa dva kabla</t>
  </si>
  <si>
    <t>Ploče za prelome trohantera sa 5 rupa i 4 kabla</t>
  </si>
  <si>
    <t>Ploče za periprotetske prelome dijafize femura sa 6 rupa</t>
  </si>
  <si>
    <t>Ploče za periprotetske prelome dijafize femura sa 8 rupa</t>
  </si>
  <si>
    <t>Ploče za periprotetske prelome dijafize femura sa 10 rupa</t>
  </si>
  <si>
    <t>Serklaž</t>
  </si>
  <si>
    <t>Ploče za periprotetske prelome distalnog femura sa 12 rupa</t>
  </si>
  <si>
    <t>Ploče za periprotetske prelome distalnog femura sa 15 rupa</t>
  </si>
  <si>
    <t>Ploče za periprotetske prelome distalnog femura sa 18 rupa</t>
  </si>
  <si>
    <t>Ploče za periprotetske prelome proksimalnog femura sa 12 rupa</t>
  </si>
  <si>
    <t>Ploče za periprotetske prelome proksimalnog femura sa 15 rupa</t>
  </si>
  <si>
    <t>Ploče za periprotetske prelome proksimalnog femura sa 18 rupa</t>
  </si>
  <si>
    <t>Poliaksijalni šraf- kortikalni ili spongiozni</t>
  </si>
  <si>
    <t xml:space="preserve">Poliaksijalni šraf za cement </t>
  </si>
  <si>
    <t xml:space="preserve">Unikortikalni šraf </t>
  </si>
  <si>
    <t>Zaključavajuća kapica</t>
  </si>
  <si>
    <t>Dugme za serklaž sa navojem</t>
  </si>
  <si>
    <t>Dugme za serklaž bez navoja</t>
  </si>
  <si>
    <t>UKUPNA CENA PARTIJE 29</t>
  </si>
  <si>
    <t xml:space="preserve">KOŠTANI CEMENT POLIMETILMETAKRILATNI  STERILISAN ETILEN OKSIDOM </t>
  </si>
  <si>
    <t>Koštani cement a 40 g</t>
  </si>
  <si>
    <t>doza</t>
  </si>
  <si>
    <t>Koštani cement sa gentamicinom a 40 g</t>
  </si>
  <si>
    <t xml:space="preserve">Koštani cement sa gentamicinom a 40 g u sistemu za mešanje </t>
  </si>
  <si>
    <t xml:space="preserve">Koštani cement za revizije sa gentamicinom i klindamicinom a 40g sterilisan etilen oksidom </t>
  </si>
  <si>
    <t xml:space="preserve">Koštani cement za revizije sa gentamicinom i klindamicinom a 40g sterilisan etilen oksidom sa  sistemom  za mešanje i aplikovanje u vakumu </t>
  </si>
  <si>
    <t>UKUPNA CENA PARTIJE 30</t>
  </si>
  <si>
    <t>KANULE ZA ARTROSKOPIJU RAMENA</t>
  </si>
  <si>
    <t>Kanula za rameni zglob, providna, sa parcijalnim navojem promera 8.25 mm ± 0.25 mm</t>
  </si>
  <si>
    <t>Kanula za rameni zglob, providna, sa parcijalnim navojem promera 7 mm ± 0.25 mm</t>
  </si>
  <si>
    <t>UKUPNA CENA ZA PARTIJU 31</t>
  </si>
  <si>
    <t xml:space="preserve">TOTALNA BESCEMENTA ENDOPROTEZA KUKA STEM KRATKI SA VARIJABILNIM OFSETOM,ACETABULUM SA REVERZIBILNIM ZAKLJUČAVANJEM, MOGUĆNOST NAVIGACIONE HIRURGIJE,STERILNO PAKOVANO METALNA GLAVA </t>
  </si>
  <si>
    <t>UKUPNA CENA PARTUIJE  32</t>
  </si>
  <si>
    <t>MATERIJAL ZA REKONSTRUKCIJU LCA, LCP I MPFL</t>
  </si>
  <si>
    <t xml:space="preserve">Titanijumski implantat-dugme 3 do 8mm u širini i 12-14mm u dužini, naveden konac za provlačenje , omča  prilagodljive dužine, namenjen za tibijalnu i femoralnu fiksaciju ST/G i BTB grafta ili ekvivalent </t>
  </si>
  <si>
    <t>Osteokonduktivni zavrtanj za koleno, 6-10mm</t>
  </si>
  <si>
    <t xml:space="preserve">Sidro, resorptivno od PLL kiseline, navoj celom dužinom sidra, bez konca, 4,75mm promer, dužine od 19do20mm ili ekvivalent </t>
  </si>
  <si>
    <t>UKUPNA CENA PARTIJE 33</t>
  </si>
  <si>
    <t>KANULIRANI ZAVRTNJI</t>
  </si>
  <si>
    <t>Kanulirani samonarezujući zavrtanj Ø6,5mm dužina od 45do 100mm</t>
  </si>
  <si>
    <t>Kanulirani samobušeći, samonarezujući šraf bez glave, Ø 2,2 do 3mm, različitih dužina od 14 do mimimum 30</t>
  </si>
  <si>
    <t>Kanulirani samobušeći, samonarezujući šraf bez glave, navoj celom dužinom,  Ø 4mm dužina od 16 do mimimum 50mm</t>
  </si>
  <si>
    <t>Kanulirani samobušeći, samonarezujući šraf bez glave, navoj celom dužinom,  Ø 5mm dužina od 16 do mimimum 50mm</t>
  </si>
  <si>
    <t>UKUPNA CENA PARTIJE 34</t>
  </si>
  <si>
    <t>SET ZA REPARACIJU LEZIJA AKROMIOKLAVIKULARNOG ZGLOBA</t>
  </si>
  <si>
    <t xml:space="preserve">Set od dva titanijumska dugmeta i nitinolska žica, upredenih sa 4 konca #5, od UHMWPE ili ekvivalent </t>
  </si>
  <si>
    <t>UKUPNA CENA PARTIJE 35</t>
  </si>
  <si>
    <t>ORTOPEDSKA TRAKAMULTIFILAMENTNA OD UHMPWEI POLIESTERA STERILA I KONAC OD UHMPWE</t>
  </si>
  <si>
    <t>Konac, #2 UHMW polietilen, upreden</t>
  </si>
  <si>
    <t xml:space="preserve">Ortopedska traka , mulitifilamentna, napravljena od UHMWPE i poliestera, 
sterilno pakovan, </t>
  </si>
  <si>
    <t>UKUPNA CENA PARTIJE 36</t>
  </si>
  <si>
    <t>POLIAKSIJALNA TOTALKONDILARNA ENDOPROTEZA KOLENA PCL SACRIFISE, FEMORALNA KOMPONENTA ANATOMSKA LEVA I DESNA, TIBIJALNA KOMPONENTA ANATOMSKA LEVA I DESNA, TIBIJALNI ULOŽAK ANATOMSKI LEVI I DESNI SVIH DEBLJINA</t>
  </si>
  <si>
    <t>Tibijalni uložak svih debljina i veličina levi i desni</t>
  </si>
  <si>
    <t>Tibijalna komponenta svih veličina leva i desna</t>
  </si>
  <si>
    <t>UKUPNA CENA PARTIJE 37</t>
  </si>
  <si>
    <t xml:space="preserve">PLOČICE ZA VISOKU TIBIJALNU OSTEOTOMIJU ZAKLJUČAVAJUĆIM ZAVRTNJEVIMA </t>
  </si>
  <si>
    <t xml:space="preserve">Pločice za tibijalnu osteotomiju sa zavrtnjevima </t>
  </si>
  <si>
    <t>UKUPNA CENA PARTIJE 38</t>
  </si>
  <si>
    <t>KALCIJUM SULFAT U PRAHU RESORPTIVAN ZA LEČENJE INFEKCIJA SA MOGUĆNOŠĆU MEŠANJA SA ANTIBIOTICIMA U PRAHU I TEČNOM OBLIKU ZA PRAVLJENJE GRANULA RAZLIČITE VELIČINE STERILNO PAKOVANO U DOZAMA 5 DO 20CCM</t>
  </si>
  <si>
    <t xml:space="preserve">Prah za infekcije 5ccm </t>
  </si>
  <si>
    <t xml:space="preserve">Prah za infekcije 10ccm </t>
  </si>
  <si>
    <t>UKUPNA CENA PARTIJE 39</t>
  </si>
  <si>
    <t>UNIKONDILARNA ENDOPROTEZA KOLENA SA MOBILNIM INSERTOM, STERILNO PAKOVANO</t>
  </si>
  <si>
    <t>UKUPNA CENA PARTIJE 40</t>
  </si>
  <si>
    <t>R. br. 
Partije</t>
  </si>
  <si>
    <t>Proizvođač</t>
  </si>
  <si>
    <t>Zaštićen naziv</t>
  </si>
  <si>
    <t xml:space="preserve">Прилог 6         ОБРАЗАЦ ПОНУДЕ СА СТРУКТУРОМ ЦЕНЕ              
Ортопедски материјал, ортопедска помагала и вештачки зглобови           
Понуда број _________________ од ____________.2017. године, за јавну набавку број 627/16, (11/17)              
Понуду дајемо: (обавезно заокружити):              а)  самостално б)  са подизвођачем      ц)  заједничка понуда      
 попуњава се и доставља део 6-I и 6-II попуњава се и доставља део 6-I, 6-II и 6-III      попуњава се и доставља део 6-I, 6-IV и 6-V      
</t>
  </si>
  <si>
    <t xml:space="preserve">Понуда важи (најмање 90 дана): ______  дана од дана отварања понуда      
Рок испоруке - сукцесивно, најкасније у року од _____ дана (најдуже 15 данаа), од дана пријема писаногзахтева.   
Рок трајања/употребе/стерилности - минимум ____% (минимум 50%) декларисаног рока, на дан сваке испоруке.
Рок и начин плаћања - 30 дана од дана сваке  испоруке и пријема добра у магацин наручиоца.              
Напомене и евентуалне погодности:          
П   О   Н   У   Ђ   А   Ч  
У _________________________                                                                                                                                                                                                                 
_________________________  
дана _______________________                                                                                                                                                                                                                       
(штампано име и презиме)
________________________  
(пун потпис)  </t>
  </si>
  <si>
    <t>Unutrašnja metalna glava svih dužina vratova 28mm promera min. 4 veličine</t>
  </si>
  <si>
    <t>Kalibrirajući vodič ili eksterni merač</t>
  </si>
</sst>
</file>

<file path=xl/styles.xml><?xml version="1.0" encoding="utf-8"?>
<styleSheet xmlns="http://schemas.openxmlformats.org/spreadsheetml/2006/main">
  <numFmts count="3">
    <numFmt numFmtId="164" formatCode="#,##0.00\ _R_S_D"/>
    <numFmt numFmtId="165" formatCode="#,###.00"/>
    <numFmt numFmtId="166" formatCode="#,##0;[Red]#,##0"/>
  </numFmts>
  <fonts count="11">
    <font>
      <sz val="11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  <charset val="204"/>
    </font>
    <font>
      <i/>
      <sz val="8"/>
      <name val="Times New Roman"/>
      <family val="1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  <charset val="204"/>
    </font>
    <font>
      <b/>
      <sz val="8"/>
      <color indexed="81"/>
      <name val="Tahoma"/>
      <family val="2"/>
    </font>
    <font>
      <sz val="12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80">
    <xf numFmtId="0" fontId="0" fillId="0" borderId="0" xfId="0"/>
    <xf numFmtId="0" fontId="1" fillId="3" borderId="1" xfId="0" applyFont="1" applyFill="1" applyBorder="1" applyAlignment="1" applyProtection="1">
      <alignment horizontal="center" wrapText="1"/>
    </xf>
    <xf numFmtId="4" fontId="2" fillId="4" borderId="1" xfId="0" applyNumberFormat="1" applyFont="1" applyFill="1" applyBorder="1" applyAlignment="1" applyProtection="1">
      <alignment horizontal="center" wrapText="1"/>
    </xf>
    <xf numFmtId="0" fontId="2" fillId="2" borderId="1" xfId="0" applyFont="1" applyFill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 wrapText="1"/>
    </xf>
    <xf numFmtId="4" fontId="2" fillId="2" borderId="1" xfId="0" applyNumberFormat="1" applyFont="1" applyFill="1" applyBorder="1" applyAlignment="1">
      <alignment horizont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4" fontId="2" fillId="2" borderId="1" xfId="0" applyNumberFormat="1" applyFont="1" applyFill="1" applyBorder="1" applyAlignment="1" applyProtection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wrapText="1" shrinkToFit="1"/>
    </xf>
    <xf numFmtId="4" fontId="2" fillId="4" borderId="1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wrapText="1"/>
    </xf>
    <xf numFmtId="4" fontId="2" fillId="5" borderId="1" xfId="2" applyNumberFormat="1" applyFont="1" applyFill="1" applyBorder="1" applyAlignment="1">
      <alignment horizontal="center" wrapText="1"/>
    </xf>
    <xf numFmtId="4" fontId="2" fillId="5" borderId="1" xfId="2" applyNumberFormat="1" applyFont="1" applyFill="1" applyBorder="1" applyAlignment="1">
      <alignment horizontal="center" vertical="center" wrapText="1"/>
    </xf>
    <xf numFmtId="165" fontId="2" fillId="5" borderId="1" xfId="2" applyNumberFormat="1" applyFont="1" applyFill="1" applyBorder="1" applyAlignment="1">
      <alignment horizontal="center" vertical="center" wrapText="1"/>
    </xf>
    <xf numFmtId="165" fontId="2" fillId="5" borderId="1" xfId="2" applyNumberFormat="1" applyFont="1" applyFill="1" applyBorder="1" applyAlignment="1">
      <alignment horizontal="center" wrapText="1"/>
    </xf>
    <xf numFmtId="0" fontId="2" fillId="3" borderId="1" xfId="0" applyFont="1" applyFill="1" applyBorder="1" applyAlignment="1" applyProtection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4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</xf>
    <xf numFmtId="3" fontId="2" fillId="2" borderId="1" xfId="0" applyNumberFormat="1" applyFont="1" applyFill="1" applyBorder="1" applyAlignment="1">
      <alignment horizontal="center" wrapText="1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justify" vertical="justify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4" fontId="2" fillId="3" borderId="1" xfId="0" applyNumberFormat="1" applyFont="1" applyFill="1" applyBorder="1" applyAlignment="1" applyProtection="1">
      <alignment horizontal="center" wrapText="1"/>
    </xf>
    <xf numFmtId="0" fontId="1" fillId="2" borderId="3" xfId="0" applyFont="1" applyFill="1" applyBorder="1" applyAlignment="1" applyProtection="1">
      <alignment horizontal="center" vertical="center"/>
    </xf>
    <xf numFmtId="10" fontId="2" fillId="0" borderId="1" xfId="0" applyNumberFormat="1" applyFont="1" applyFill="1" applyBorder="1" applyAlignment="1" applyProtection="1">
      <alignment horizontal="center"/>
    </xf>
    <xf numFmtId="0" fontId="9" fillId="0" borderId="1" xfId="0" applyFont="1" applyBorder="1"/>
    <xf numFmtId="10" fontId="2" fillId="2" borderId="1" xfId="0" applyNumberFormat="1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 wrapText="1"/>
    </xf>
    <xf numFmtId="0" fontId="2" fillId="4" borderId="2" xfId="0" applyFont="1" applyFill="1" applyBorder="1" applyAlignment="1" applyProtection="1">
      <alignment horizont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4" fontId="2" fillId="4" borderId="2" xfId="0" applyNumberFormat="1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4" fontId="2" fillId="2" borderId="2" xfId="0" applyNumberFormat="1" applyFont="1" applyFill="1" applyBorder="1" applyAlignment="1" applyProtection="1">
      <alignment horizont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</xf>
    <xf numFmtId="0" fontId="1" fillId="4" borderId="2" xfId="0" applyNumberFormat="1" applyFont="1" applyFill="1" applyBorder="1" applyAlignment="1" applyProtection="1">
      <alignment horizontal="center" vertical="center" wrapText="1"/>
    </xf>
    <xf numFmtId="1" fontId="1" fillId="4" borderId="2" xfId="0" applyNumberFormat="1" applyFont="1" applyFill="1" applyBorder="1" applyAlignment="1" applyProtection="1">
      <alignment horizontal="center" vertical="center" wrapText="1"/>
    </xf>
    <xf numFmtId="4" fontId="1" fillId="4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0" borderId="7" xfId="0" applyFont="1" applyFill="1" applyBorder="1" applyAlignment="1" applyProtection="1">
      <alignment horizontal="center" vertical="center" wrapText="1"/>
    </xf>
    <xf numFmtId="0" fontId="8" fillId="0" borderId="8" xfId="0" applyFont="1" applyFill="1" applyBorder="1" applyAlignment="1" applyProtection="1">
      <alignment horizontal="center" vertical="center" wrapText="1"/>
    </xf>
    <xf numFmtId="0" fontId="8" fillId="0" borderId="9" xfId="0" applyFont="1" applyFill="1" applyBorder="1" applyAlignment="1" applyProtection="1">
      <alignment horizontal="center" vertical="center" wrapText="1"/>
    </xf>
  </cellXfs>
  <cellStyles count="3">
    <cellStyle name="Excel Built-in Normal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286"/>
  <sheetViews>
    <sheetView tabSelected="1" view="pageBreakPreview" topLeftCell="A124" zoomScale="85" zoomScaleNormal="70" zoomScaleSheetLayoutView="85" workbookViewId="0">
      <selection activeCell="G130" sqref="G130"/>
    </sheetView>
  </sheetViews>
  <sheetFormatPr defaultRowHeight="15"/>
  <cols>
    <col min="1" max="1" width="8.7109375" customWidth="1"/>
    <col min="2" max="2" width="45.5703125" customWidth="1"/>
    <col min="3" max="3" width="9.140625" customWidth="1"/>
    <col min="14" max="14" width="10.42578125" customWidth="1"/>
    <col min="15" max="15" width="11.140625" customWidth="1"/>
    <col min="16" max="16" width="11.5703125" customWidth="1"/>
    <col min="17" max="17" width="11.140625" customWidth="1"/>
    <col min="18" max="18" width="13.28515625" customWidth="1"/>
    <col min="19" max="19" width="10" customWidth="1"/>
  </cols>
  <sheetData>
    <row r="1" spans="1:19" ht="141.75" customHeight="1" thickBot="1">
      <c r="A1" s="74" t="s">
        <v>283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6"/>
    </row>
    <row r="2" spans="1:19" ht="117" customHeight="1">
      <c r="A2" s="66" t="s">
        <v>280</v>
      </c>
      <c r="B2" s="67" t="s">
        <v>0</v>
      </c>
      <c r="C2" s="68" t="s">
        <v>1</v>
      </c>
      <c r="D2" s="69" t="s">
        <v>2</v>
      </c>
      <c r="E2" s="68" t="s">
        <v>3</v>
      </c>
      <c r="F2" s="70" t="s">
        <v>4</v>
      </c>
      <c r="G2" s="71" t="s">
        <v>5</v>
      </c>
      <c r="H2" s="71" t="s">
        <v>6</v>
      </c>
      <c r="I2" s="66" t="s">
        <v>7</v>
      </c>
      <c r="J2" s="69" t="s">
        <v>8</v>
      </c>
      <c r="K2" s="68" t="s">
        <v>9</v>
      </c>
      <c r="L2" s="70" t="s">
        <v>10</v>
      </c>
      <c r="M2" s="71" t="s">
        <v>11</v>
      </c>
      <c r="N2" s="66" t="s">
        <v>12</v>
      </c>
      <c r="O2" s="66" t="s">
        <v>13</v>
      </c>
      <c r="P2" s="66" t="s">
        <v>14</v>
      </c>
      <c r="Q2" s="72" t="s">
        <v>15</v>
      </c>
      <c r="R2" s="66" t="s">
        <v>281</v>
      </c>
      <c r="S2" s="66" t="s">
        <v>282</v>
      </c>
    </row>
    <row r="3" spans="1:19">
      <c r="A3" s="5">
        <v>1</v>
      </c>
      <c r="B3" s="4">
        <v>2</v>
      </c>
      <c r="C3" s="5">
        <v>3</v>
      </c>
      <c r="D3" s="5">
        <v>4</v>
      </c>
      <c r="E3" s="4">
        <v>5</v>
      </c>
      <c r="F3" s="5">
        <v>6</v>
      </c>
      <c r="G3" s="5">
        <v>7</v>
      </c>
      <c r="H3" s="4">
        <v>8</v>
      </c>
      <c r="I3" s="5">
        <v>9</v>
      </c>
      <c r="J3" s="5">
        <v>10</v>
      </c>
      <c r="K3" s="4">
        <v>11</v>
      </c>
      <c r="L3" s="5">
        <v>12</v>
      </c>
      <c r="M3" s="5">
        <v>13</v>
      </c>
      <c r="N3" s="4">
        <v>14</v>
      </c>
      <c r="O3" s="5">
        <v>15</v>
      </c>
      <c r="P3" s="5">
        <v>16</v>
      </c>
      <c r="Q3" s="4">
        <v>17</v>
      </c>
      <c r="R3" s="55">
        <v>18</v>
      </c>
      <c r="S3" s="55">
        <v>19</v>
      </c>
    </row>
    <row r="4" spans="1:19" ht="152.25" customHeight="1">
      <c r="A4" s="6">
        <v>1</v>
      </c>
      <c r="B4" s="1" t="s">
        <v>16</v>
      </c>
      <c r="C4" s="7"/>
      <c r="D4" s="8"/>
      <c r="E4" s="9"/>
      <c r="F4" s="7"/>
      <c r="G4" s="2"/>
      <c r="H4" s="2"/>
      <c r="I4" s="3"/>
      <c r="J4" s="8"/>
      <c r="K4" s="9"/>
      <c r="L4" s="7"/>
      <c r="M4" s="2"/>
      <c r="N4" s="3"/>
      <c r="O4" s="6"/>
      <c r="P4" s="6"/>
      <c r="Q4" s="56"/>
      <c r="R4" s="57"/>
      <c r="S4" s="57"/>
    </row>
    <row r="5" spans="1:19" ht="22.5" customHeight="1">
      <c r="A5" s="10"/>
      <c r="B5" s="11" t="s">
        <v>17</v>
      </c>
      <c r="C5" s="7" t="s">
        <v>18</v>
      </c>
      <c r="D5" s="8">
        <v>80</v>
      </c>
      <c r="E5" s="9">
        <v>8</v>
      </c>
      <c r="F5" s="7">
        <f t="shared" ref="F5:F68" si="0">E5+D5</f>
        <v>88</v>
      </c>
      <c r="G5" s="12"/>
      <c r="H5" s="2">
        <f t="shared" ref="H5:H68" si="1">G5*F5</f>
        <v>0</v>
      </c>
      <c r="I5" s="3"/>
      <c r="J5" s="8">
        <v>70</v>
      </c>
      <c r="K5" s="13">
        <v>17</v>
      </c>
      <c r="L5" s="7">
        <f>K5+J5</f>
        <v>87</v>
      </c>
      <c r="M5" s="2">
        <f>G5*L5</f>
        <v>0</v>
      </c>
      <c r="N5" s="3"/>
      <c r="O5" s="6">
        <f>F5+L5</f>
        <v>175</v>
      </c>
      <c r="P5" s="14">
        <f>O5*G5</f>
        <v>0</v>
      </c>
      <c r="Q5" s="56"/>
      <c r="R5" s="57"/>
      <c r="S5" s="57"/>
    </row>
    <row r="6" spans="1:19">
      <c r="A6" s="10"/>
      <c r="B6" s="11" t="s">
        <v>19</v>
      </c>
      <c r="C6" s="7" t="s">
        <v>18</v>
      </c>
      <c r="D6" s="8">
        <v>80</v>
      </c>
      <c r="E6" s="9">
        <v>8</v>
      </c>
      <c r="F6" s="7">
        <f t="shared" si="0"/>
        <v>88</v>
      </c>
      <c r="G6" s="12"/>
      <c r="H6" s="2">
        <f t="shared" si="1"/>
        <v>0</v>
      </c>
      <c r="I6" s="3"/>
      <c r="J6" s="8">
        <v>70</v>
      </c>
      <c r="K6" s="13">
        <v>17</v>
      </c>
      <c r="L6" s="7">
        <f>K6+J6</f>
        <v>87</v>
      </c>
      <c r="M6" s="2">
        <f>G6*L6</f>
        <v>0</v>
      </c>
      <c r="N6" s="3"/>
      <c r="O6" s="6">
        <f>F6+L6</f>
        <v>175</v>
      </c>
      <c r="P6" s="14">
        <f>O6*G6</f>
        <v>0</v>
      </c>
      <c r="Q6" s="56"/>
      <c r="R6" s="57"/>
      <c r="S6" s="57"/>
    </row>
    <row r="7" spans="1:19">
      <c r="A7" s="10"/>
      <c r="B7" s="11" t="s">
        <v>20</v>
      </c>
      <c r="C7" s="7" t="s">
        <v>18</v>
      </c>
      <c r="D7" s="8">
        <v>80</v>
      </c>
      <c r="E7" s="9">
        <v>8</v>
      </c>
      <c r="F7" s="7">
        <f t="shared" si="0"/>
        <v>88</v>
      </c>
      <c r="G7" s="12"/>
      <c r="H7" s="2">
        <f t="shared" si="1"/>
        <v>0</v>
      </c>
      <c r="I7" s="3"/>
      <c r="J7" s="8">
        <v>70</v>
      </c>
      <c r="K7" s="13">
        <v>17</v>
      </c>
      <c r="L7" s="7">
        <f>K7+J7</f>
        <v>87</v>
      </c>
      <c r="M7" s="2">
        <f>G7*L7</f>
        <v>0</v>
      </c>
      <c r="N7" s="3"/>
      <c r="O7" s="6">
        <f>F7+L7</f>
        <v>175</v>
      </c>
      <c r="P7" s="14">
        <f>O7*G7</f>
        <v>0</v>
      </c>
      <c r="Q7" s="56"/>
      <c r="R7" s="57"/>
      <c r="S7" s="57"/>
    </row>
    <row r="8" spans="1:19">
      <c r="A8" s="10"/>
      <c r="B8" s="11" t="s">
        <v>21</v>
      </c>
      <c r="C8" s="7" t="s">
        <v>18</v>
      </c>
      <c r="D8" s="8">
        <v>80</v>
      </c>
      <c r="E8" s="9">
        <v>8</v>
      </c>
      <c r="F8" s="7">
        <f t="shared" si="0"/>
        <v>88</v>
      </c>
      <c r="G8" s="12"/>
      <c r="H8" s="2">
        <f t="shared" si="1"/>
        <v>0</v>
      </c>
      <c r="I8" s="3"/>
      <c r="J8" s="8">
        <v>70</v>
      </c>
      <c r="K8" s="13">
        <v>17</v>
      </c>
      <c r="L8" s="7">
        <f>K8+J8</f>
        <v>87</v>
      </c>
      <c r="M8" s="2">
        <f>G8*L8</f>
        <v>0</v>
      </c>
      <c r="N8" s="3"/>
      <c r="O8" s="6">
        <f>F8+L8</f>
        <v>175</v>
      </c>
      <c r="P8" s="14">
        <f>O8*G8</f>
        <v>0</v>
      </c>
      <c r="Q8" s="56"/>
      <c r="R8" s="57"/>
      <c r="S8" s="57"/>
    </row>
    <row r="9" spans="1:19">
      <c r="A9" s="10"/>
      <c r="B9" s="11" t="s">
        <v>22</v>
      </c>
      <c r="C9" s="7" t="s">
        <v>18</v>
      </c>
      <c r="D9" s="8">
        <v>80</v>
      </c>
      <c r="E9" s="9">
        <v>8</v>
      </c>
      <c r="F9" s="7">
        <f t="shared" si="0"/>
        <v>88</v>
      </c>
      <c r="G9" s="12"/>
      <c r="H9" s="2">
        <f t="shared" si="1"/>
        <v>0</v>
      </c>
      <c r="I9" s="3"/>
      <c r="J9" s="8">
        <v>70</v>
      </c>
      <c r="K9" s="13">
        <v>17</v>
      </c>
      <c r="L9" s="7">
        <f>K9+J9</f>
        <v>87</v>
      </c>
      <c r="M9" s="2">
        <f>G9*L9</f>
        <v>0</v>
      </c>
      <c r="N9" s="3"/>
      <c r="O9" s="6">
        <f>F9+L9</f>
        <v>175</v>
      </c>
      <c r="P9" s="14">
        <f>O9*G9</f>
        <v>0</v>
      </c>
      <c r="Q9" s="56"/>
      <c r="R9" s="57"/>
      <c r="S9" s="57"/>
    </row>
    <row r="10" spans="1:19">
      <c r="A10" s="6"/>
      <c r="B10" s="3" t="s">
        <v>23</v>
      </c>
      <c r="C10" s="3"/>
      <c r="D10" s="15"/>
      <c r="E10" s="16"/>
      <c r="F10" s="3"/>
      <c r="G10" s="17"/>
      <c r="H10" s="17"/>
      <c r="I10" s="17">
        <f>H5+H6+H7+H8+H9</f>
        <v>0</v>
      </c>
      <c r="J10" s="15"/>
      <c r="K10" s="16"/>
      <c r="L10" s="3"/>
      <c r="M10" s="17"/>
      <c r="N10" s="17">
        <f>M5+M6+M7+M8+M9</f>
        <v>0</v>
      </c>
      <c r="O10" s="6"/>
      <c r="P10" s="14"/>
      <c r="Q10" s="56"/>
      <c r="R10" s="57"/>
      <c r="S10" s="57"/>
    </row>
    <row r="11" spans="1:19" ht="76.5" customHeight="1">
      <c r="A11" s="6">
        <v>2</v>
      </c>
      <c r="B11" s="1" t="s">
        <v>24</v>
      </c>
      <c r="C11" s="7"/>
      <c r="D11" s="8"/>
      <c r="E11" s="9"/>
      <c r="F11" s="7"/>
      <c r="G11" s="2"/>
      <c r="H11" s="2"/>
      <c r="I11" s="3"/>
      <c r="J11" s="8"/>
      <c r="K11" s="9"/>
      <c r="L11" s="7"/>
      <c r="M11" s="2"/>
      <c r="N11" s="3"/>
      <c r="O11" s="6"/>
      <c r="P11" s="14"/>
      <c r="Q11" s="56"/>
      <c r="R11" s="57"/>
      <c r="S11" s="57"/>
    </row>
    <row r="12" spans="1:19" ht="23.25">
      <c r="A12" s="10"/>
      <c r="B12" s="11" t="s">
        <v>25</v>
      </c>
      <c r="C12" s="7" t="s">
        <v>18</v>
      </c>
      <c r="D12" s="8">
        <v>145</v>
      </c>
      <c r="E12" s="9">
        <v>8</v>
      </c>
      <c r="F12" s="7">
        <f t="shared" si="0"/>
        <v>153</v>
      </c>
      <c r="G12" s="2"/>
      <c r="H12" s="2">
        <f t="shared" si="1"/>
        <v>0</v>
      </c>
      <c r="I12" s="3"/>
      <c r="J12" s="8">
        <v>130</v>
      </c>
      <c r="K12" s="9">
        <v>3</v>
      </c>
      <c r="L12" s="7">
        <f>K12+J12</f>
        <v>133</v>
      </c>
      <c r="M12" s="2">
        <f>G12*L12</f>
        <v>0</v>
      </c>
      <c r="N12" s="3"/>
      <c r="O12" s="6">
        <f>F12+L12</f>
        <v>286</v>
      </c>
      <c r="P12" s="14">
        <f>O12*G12</f>
        <v>0</v>
      </c>
      <c r="Q12" s="56"/>
      <c r="R12" s="57"/>
      <c r="S12" s="57"/>
    </row>
    <row r="13" spans="1:19" ht="23.25">
      <c r="A13" s="10"/>
      <c r="B13" s="73" t="s">
        <v>285</v>
      </c>
      <c r="C13" s="7" t="s">
        <v>18</v>
      </c>
      <c r="D13" s="8">
        <v>145</v>
      </c>
      <c r="E13" s="9">
        <v>8</v>
      </c>
      <c r="F13" s="7">
        <f t="shared" si="0"/>
        <v>153</v>
      </c>
      <c r="G13" s="2"/>
      <c r="H13" s="2">
        <f t="shared" si="1"/>
        <v>0</v>
      </c>
      <c r="I13" s="3"/>
      <c r="J13" s="8">
        <v>130</v>
      </c>
      <c r="K13" s="9">
        <v>3</v>
      </c>
      <c r="L13" s="7">
        <f>K13+J13</f>
        <v>133</v>
      </c>
      <c r="M13" s="2">
        <f>G13*L13</f>
        <v>0</v>
      </c>
      <c r="N13" s="3"/>
      <c r="O13" s="6">
        <f>F13+L13</f>
        <v>286</v>
      </c>
      <c r="P13" s="14">
        <f>O13*G13</f>
        <v>0</v>
      </c>
      <c r="Q13" s="56"/>
      <c r="R13" s="57"/>
      <c r="S13" s="57"/>
    </row>
    <row r="14" spans="1:19">
      <c r="A14" s="10"/>
      <c r="B14" s="11" t="s">
        <v>26</v>
      </c>
      <c r="C14" s="7" t="s">
        <v>18</v>
      </c>
      <c r="D14" s="8">
        <v>145</v>
      </c>
      <c r="E14" s="9">
        <v>8</v>
      </c>
      <c r="F14" s="7">
        <f t="shared" si="0"/>
        <v>153</v>
      </c>
      <c r="G14" s="2"/>
      <c r="H14" s="2">
        <f t="shared" si="1"/>
        <v>0</v>
      </c>
      <c r="I14" s="3"/>
      <c r="J14" s="8">
        <v>130</v>
      </c>
      <c r="K14" s="9">
        <v>3</v>
      </c>
      <c r="L14" s="7">
        <f>K14+J14</f>
        <v>133</v>
      </c>
      <c r="M14" s="2">
        <f>G14*L14</f>
        <v>0</v>
      </c>
      <c r="N14" s="3"/>
      <c r="O14" s="6">
        <f>F14+L14</f>
        <v>286</v>
      </c>
      <c r="P14" s="14">
        <f>O14*G14</f>
        <v>0</v>
      </c>
      <c r="Q14" s="56"/>
      <c r="R14" s="57"/>
      <c r="S14" s="57"/>
    </row>
    <row r="15" spans="1:19">
      <c r="A15" s="6"/>
      <c r="B15" s="3" t="s">
        <v>27</v>
      </c>
      <c r="C15" s="3"/>
      <c r="D15" s="15"/>
      <c r="E15" s="16"/>
      <c r="F15" s="3"/>
      <c r="G15" s="17"/>
      <c r="H15" s="17"/>
      <c r="I15" s="17">
        <f>H12+H13+H14</f>
        <v>0</v>
      </c>
      <c r="J15" s="15"/>
      <c r="K15" s="16"/>
      <c r="L15" s="3"/>
      <c r="M15" s="17"/>
      <c r="N15" s="17">
        <f>M12+M13+M14</f>
        <v>0</v>
      </c>
      <c r="O15" s="6"/>
      <c r="P15" s="14"/>
      <c r="Q15" s="56"/>
      <c r="R15" s="57"/>
      <c r="S15" s="57"/>
    </row>
    <row r="16" spans="1:19" ht="64.5">
      <c r="A16" s="6">
        <v>3</v>
      </c>
      <c r="B16" s="18" t="s">
        <v>28</v>
      </c>
      <c r="C16" s="7"/>
      <c r="D16" s="8"/>
      <c r="E16" s="9"/>
      <c r="F16" s="7"/>
      <c r="G16" s="2"/>
      <c r="H16" s="2"/>
      <c r="I16" s="3"/>
      <c r="J16" s="8"/>
      <c r="K16" s="9"/>
      <c r="L16" s="7"/>
      <c r="M16" s="2"/>
      <c r="N16" s="3"/>
      <c r="O16" s="6"/>
      <c r="P16" s="14"/>
      <c r="Q16" s="56"/>
      <c r="R16" s="57"/>
      <c r="S16" s="57"/>
    </row>
    <row r="17" spans="1:19">
      <c r="A17" s="10"/>
      <c r="B17" s="11" t="s">
        <v>29</v>
      </c>
      <c r="C17" s="7" t="s">
        <v>18</v>
      </c>
      <c r="D17" s="8">
        <v>47</v>
      </c>
      <c r="E17" s="9">
        <v>0</v>
      </c>
      <c r="F17" s="7">
        <f t="shared" si="0"/>
        <v>47</v>
      </c>
      <c r="G17" s="12"/>
      <c r="H17" s="2">
        <f t="shared" si="1"/>
        <v>0</v>
      </c>
      <c r="I17" s="3"/>
      <c r="J17" s="8">
        <v>40</v>
      </c>
      <c r="K17" s="9">
        <v>7</v>
      </c>
      <c r="L17" s="7">
        <f>K17+J17</f>
        <v>47</v>
      </c>
      <c r="M17" s="2">
        <f>G17*L17</f>
        <v>0</v>
      </c>
      <c r="N17" s="3"/>
      <c r="O17" s="6">
        <f>F17+L17</f>
        <v>94</v>
      </c>
      <c r="P17" s="14">
        <f>O17*G17</f>
        <v>0</v>
      </c>
      <c r="Q17" s="56"/>
      <c r="R17" s="57"/>
      <c r="S17" s="57"/>
    </row>
    <row r="18" spans="1:19">
      <c r="A18" s="10"/>
      <c r="B18" s="11" t="s">
        <v>30</v>
      </c>
      <c r="C18" s="7" t="s">
        <v>18</v>
      </c>
      <c r="D18" s="8">
        <v>47</v>
      </c>
      <c r="E18" s="9">
        <v>0</v>
      </c>
      <c r="F18" s="7">
        <f t="shared" si="0"/>
        <v>47</v>
      </c>
      <c r="G18" s="12"/>
      <c r="H18" s="2">
        <f t="shared" si="1"/>
        <v>0</v>
      </c>
      <c r="I18" s="3"/>
      <c r="J18" s="8">
        <v>40</v>
      </c>
      <c r="K18" s="9">
        <v>7</v>
      </c>
      <c r="L18" s="7">
        <f>K18+J18</f>
        <v>47</v>
      </c>
      <c r="M18" s="2">
        <f>G18*L18</f>
        <v>0</v>
      </c>
      <c r="N18" s="3"/>
      <c r="O18" s="6">
        <f>F18+L18</f>
        <v>94</v>
      </c>
      <c r="P18" s="14">
        <f>O18*G18</f>
        <v>0</v>
      </c>
      <c r="Q18" s="56"/>
      <c r="R18" s="57"/>
      <c r="S18" s="57"/>
    </row>
    <row r="19" spans="1:19">
      <c r="A19" s="10"/>
      <c r="B19" s="11" t="s">
        <v>21</v>
      </c>
      <c r="C19" s="7" t="s">
        <v>18</v>
      </c>
      <c r="D19" s="8">
        <v>47</v>
      </c>
      <c r="E19" s="9">
        <v>0</v>
      </c>
      <c r="F19" s="7">
        <f t="shared" si="0"/>
        <v>47</v>
      </c>
      <c r="G19" s="12"/>
      <c r="H19" s="2">
        <f t="shared" si="1"/>
        <v>0</v>
      </c>
      <c r="I19" s="3"/>
      <c r="J19" s="8">
        <v>40</v>
      </c>
      <c r="K19" s="9">
        <v>7</v>
      </c>
      <c r="L19" s="7">
        <f>K19+J19</f>
        <v>47</v>
      </c>
      <c r="M19" s="2">
        <f>G19*L19</f>
        <v>0</v>
      </c>
      <c r="N19" s="3"/>
      <c r="O19" s="6">
        <f>F19+L19</f>
        <v>94</v>
      </c>
      <c r="P19" s="14">
        <f>O19*G19</f>
        <v>0</v>
      </c>
      <c r="Q19" s="56"/>
      <c r="R19" s="57"/>
      <c r="S19" s="57"/>
    </row>
    <row r="20" spans="1:19">
      <c r="A20" s="6"/>
      <c r="B20" s="3" t="s">
        <v>31</v>
      </c>
      <c r="C20" s="3"/>
      <c r="D20" s="15"/>
      <c r="E20" s="16"/>
      <c r="F20" s="3"/>
      <c r="G20" s="17"/>
      <c r="H20" s="17"/>
      <c r="I20" s="17">
        <f>H17+H18+H19</f>
        <v>0</v>
      </c>
      <c r="J20" s="15"/>
      <c r="K20" s="16"/>
      <c r="L20" s="3"/>
      <c r="M20" s="17"/>
      <c r="N20" s="17">
        <f>M17+M18+M19</f>
        <v>0</v>
      </c>
      <c r="O20" s="6"/>
      <c r="P20" s="14"/>
      <c r="Q20" s="56"/>
      <c r="R20" s="57"/>
      <c r="S20" s="57"/>
    </row>
    <row r="21" spans="1:19" ht="73.5">
      <c r="A21" s="6">
        <v>4</v>
      </c>
      <c r="B21" s="19" t="s">
        <v>32</v>
      </c>
      <c r="C21" s="7"/>
      <c r="D21" s="8"/>
      <c r="E21" s="9"/>
      <c r="F21" s="7"/>
      <c r="G21" s="2"/>
      <c r="H21" s="2"/>
      <c r="I21" s="3"/>
      <c r="J21" s="8"/>
      <c r="K21" s="9"/>
      <c r="L21" s="7"/>
      <c r="M21" s="2"/>
      <c r="N21" s="3"/>
      <c r="O21" s="6"/>
      <c r="P21" s="14"/>
      <c r="Q21" s="56"/>
      <c r="R21" s="57"/>
      <c r="S21" s="57"/>
    </row>
    <row r="22" spans="1:19">
      <c r="A22" s="10"/>
      <c r="B22" s="20" t="s">
        <v>33</v>
      </c>
      <c r="C22" s="7" t="s">
        <v>18</v>
      </c>
      <c r="D22" s="8">
        <v>90</v>
      </c>
      <c r="E22" s="9">
        <v>0</v>
      </c>
      <c r="F22" s="7">
        <f t="shared" si="0"/>
        <v>90</v>
      </c>
      <c r="G22" s="12"/>
      <c r="H22" s="2">
        <f t="shared" si="1"/>
        <v>0</v>
      </c>
      <c r="I22" s="3"/>
      <c r="J22" s="8">
        <v>80</v>
      </c>
      <c r="K22" s="9">
        <v>0</v>
      </c>
      <c r="L22" s="7">
        <f>K22+J22</f>
        <v>80</v>
      </c>
      <c r="M22" s="2">
        <f>G22*L22</f>
        <v>0</v>
      </c>
      <c r="N22" s="3"/>
      <c r="O22" s="6">
        <f>F22+L22</f>
        <v>170</v>
      </c>
      <c r="P22" s="14">
        <f>O22*G22</f>
        <v>0</v>
      </c>
      <c r="Q22" s="56"/>
      <c r="R22" s="57"/>
      <c r="S22" s="57"/>
    </row>
    <row r="23" spans="1:19">
      <c r="A23" s="10"/>
      <c r="B23" s="20" t="s">
        <v>34</v>
      </c>
      <c r="C23" s="7" t="s">
        <v>18</v>
      </c>
      <c r="D23" s="8">
        <v>90</v>
      </c>
      <c r="E23" s="9">
        <v>0</v>
      </c>
      <c r="F23" s="7">
        <f t="shared" si="0"/>
        <v>90</v>
      </c>
      <c r="G23" s="12"/>
      <c r="H23" s="2">
        <f t="shared" si="1"/>
        <v>0</v>
      </c>
      <c r="I23" s="3"/>
      <c r="J23" s="8">
        <v>80</v>
      </c>
      <c r="K23" s="9">
        <v>0</v>
      </c>
      <c r="L23" s="7">
        <f>K23+J23</f>
        <v>80</v>
      </c>
      <c r="M23" s="2">
        <f>G23*L23</f>
        <v>0</v>
      </c>
      <c r="N23" s="3"/>
      <c r="O23" s="6">
        <f>F23+L23</f>
        <v>170</v>
      </c>
      <c r="P23" s="14">
        <f>O23*G23</f>
        <v>0</v>
      </c>
      <c r="Q23" s="56"/>
      <c r="R23" s="57"/>
      <c r="S23" s="57"/>
    </row>
    <row r="24" spans="1:19">
      <c r="A24" s="10"/>
      <c r="B24" s="20" t="s">
        <v>35</v>
      </c>
      <c r="C24" s="7" t="s">
        <v>18</v>
      </c>
      <c r="D24" s="8">
        <v>90</v>
      </c>
      <c r="E24" s="9">
        <v>0</v>
      </c>
      <c r="F24" s="7">
        <f t="shared" si="0"/>
        <v>90</v>
      </c>
      <c r="G24" s="12"/>
      <c r="H24" s="2">
        <f t="shared" si="1"/>
        <v>0</v>
      </c>
      <c r="I24" s="3"/>
      <c r="J24" s="8">
        <v>80</v>
      </c>
      <c r="K24" s="9">
        <v>0</v>
      </c>
      <c r="L24" s="7">
        <f>K24+J24</f>
        <v>80</v>
      </c>
      <c r="M24" s="2">
        <f>G24*L24</f>
        <v>0</v>
      </c>
      <c r="N24" s="3"/>
      <c r="O24" s="6">
        <f>F24+L24</f>
        <v>170</v>
      </c>
      <c r="P24" s="14">
        <f>O24*G24</f>
        <v>0</v>
      </c>
      <c r="Q24" s="56"/>
      <c r="R24" s="57"/>
      <c r="S24" s="57"/>
    </row>
    <row r="25" spans="1:19">
      <c r="A25" s="10"/>
      <c r="B25" s="20" t="s">
        <v>36</v>
      </c>
      <c r="C25" s="7" t="s">
        <v>18</v>
      </c>
      <c r="D25" s="8">
        <v>90</v>
      </c>
      <c r="E25" s="9">
        <v>0</v>
      </c>
      <c r="F25" s="7">
        <f t="shared" si="0"/>
        <v>90</v>
      </c>
      <c r="G25" s="12"/>
      <c r="H25" s="2">
        <f t="shared" si="1"/>
        <v>0</v>
      </c>
      <c r="I25" s="3"/>
      <c r="J25" s="8">
        <v>80</v>
      </c>
      <c r="K25" s="9">
        <v>0</v>
      </c>
      <c r="L25" s="7">
        <f>K25+J25</f>
        <v>80</v>
      </c>
      <c r="M25" s="2">
        <f>G25*L25</f>
        <v>0</v>
      </c>
      <c r="N25" s="3"/>
      <c r="O25" s="6">
        <f>F25+L25</f>
        <v>170</v>
      </c>
      <c r="P25" s="14">
        <f>O25*G25</f>
        <v>0</v>
      </c>
      <c r="Q25" s="56"/>
      <c r="R25" s="57"/>
      <c r="S25" s="57"/>
    </row>
    <row r="26" spans="1:19">
      <c r="A26" s="10"/>
      <c r="B26" s="20" t="s">
        <v>22</v>
      </c>
      <c r="C26" s="7" t="s">
        <v>18</v>
      </c>
      <c r="D26" s="8">
        <v>30</v>
      </c>
      <c r="E26" s="9">
        <v>0</v>
      </c>
      <c r="F26" s="7">
        <f t="shared" si="0"/>
        <v>30</v>
      </c>
      <c r="G26" s="12"/>
      <c r="H26" s="2">
        <f t="shared" si="1"/>
        <v>0</v>
      </c>
      <c r="I26" s="3"/>
      <c r="J26" s="8">
        <v>30</v>
      </c>
      <c r="K26" s="9">
        <v>0</v>
      </c>
      <c r="L26" s="7">
        <f>K26+J26</f>
        <v>30</v>
      </c>
      <c r="M26" s="2">
        <f>G26*L26</f>
        <v>0</v>
      </c>
      <c r="N26" s="3"/>
      <c r="O26" s="6">
        <f>F26+L26</f>
        <v>60</v>
      </c>
      <c r="P26" s="14">
        <f>O26*G26</f>
        <v>0</v>
      </c>
      <c r="Q26" s="56"/>
      <c r="R26" s="57"/>
      <c r="S26" s="57"/>
    </row>
    <row r="27" spans="1:19">
      <c r="A27" s="6"/>
      <c r="B27" s="3" t="s">
        <v>37</v>
      </c>
      <c r="C27" s="3"/>
      <c r="D27" s="15"/>
      <c r="E27" s="16"/>
      <c r="F27" s="3"/>
      <c r="G27" s="17"/>
      <c r="H27" s="17"/>
      <c r="I27" s="17">
        <f>H22+H23+H24+H25+H26</f>
        <v>0</v>
      </c>
      <c r="J27" s="15"/>
      <c r="K27" s="16"/>
      <c r="L27" s="3"/>
      <c r="M27" s="17"/>
      <c r="N27" s="17">
        <f>M22+M23+M24+M25+M26</f>
        <v>0</v>
      </c>
      <c r="O27" s="6"/>
      <c r="P27" s="14"/>
      <c r="Q27" s="56"/>
      <c r="R27" s="57"/>
      <c r="S27" s="57"/>
    </row>
    <row r="28" spans="1:19" ht="54">
      <c r="A28" s="6">
        <v>5</v>
      </c>
      <c r="B28" s="1" t="s">
        <v>38</v>
      </c>
      <c r="C28" s="7"/>
      <c r="D28" s="8"/>
      <c r="E28" s="9"/>
      <c r="F28" s="7"/>
      <c r="G28" s="2"/>
      <c r="H28" s="2"/>
      <c r="I28" s="3"/>
      <c r="J28" s="8"/>
      <c r="K28" s="9"/>
      <c r="L28" s="7"/>
      <c r="M28" s="2"/>
      <c r="N28" s="3"/>
      <c r="O28" s="6"/>
      <c r="P28" s="14"/>
      <c r="Q28" s="56"/>
      <c r="R28" s="57"/>
      <c r="S28" s="57"/>
    </row>
    <row r="29" spans="1:19">
      <c r="A29" s="10"/>
      <c r="B29" s="11" t="s">
        <v>39</v>
      </c>
      <c r="C29" s="7" t="s">
        <v>18</v>
      </c>
      <c r="D29" s="8">
        <v>20</v>
      </c>
      <c r="E29" s="9">
        <v>8</v>
      </c>
      <c r="F29" s="7">
        <f t="shared" si="0"/>
        <v>28</v>
      </c>
      <c r="G29" s="12"/>
      <c r="H29" s="2">
        <f t="shared" si="1"/>
        <v>0</v>
      </c>
      <c r="I29" s="3"/>
      <c r="J29" s="8">
        <v>20</v>
      </c>
      <c r="K29" s="21">
        <v>13</v>
      </c>
      <c r="L29" s="7">
        <f t="shared" ref="L29:L92" si="2">K29+J29</f>
        <v>33</v>
      </c>
      <c r="M29" s="2">
        <f>G29*L29</f>
        <v>0</v>
      </c>
      <c r="N29" s="3"/>
      <c r="O29" s="6">
        <f>F29+L29</f>
        <v>61</v>
      </c>
      <c r="P29" s="14">
        <f>O29*G29</f>
        <v>0</v>
      </c>
      <c r="Q29" s="56"/>
      <c r="R29" s="57"/>
      <c r="S29" s="57"/>
    </row>
    <row r="30" spans="1:19">
      <c r="A30" s="10"/>
      <c r="B30" s="11" t="s">
        <v>40</v>
      </c>
      <c r="C30" s="7" t="s">
        <v>18</v>
      </c>
      <c r="D30" s="8">
        <v>20</v>
      </c>
      <c r="E30" s="9">
        <v>8</v>
      </c>
      <c r="F30" s="7">
        <f t="shared" si="0"/>
        <v>28</v>
      </c>
      <c r="G30" s="12"/>
      <c r="H30" s="2">
        <f t="shared" si="1"/>
        <v>0</v>
      </c>
      <c r="I30" s="3"/>
      <c r="J30" s="8">
        <v>20</v>
      </c>
      <c r="K30" s="21">
        <v>13</v>
      </c>
      <c r="L30" s="7">
        <f t="shared" si="2"/>
        <v>33</v>
      </c>
      <c r="M30" s="2">
        <f>G30*L30</f>
        <v>0</v>
      </c>
      <c r="N30" s="3"/>
      <c r="O30" s="6">
        <f>F30+L30</f>
        <v>61</v>
      </c>
      <c r="P30" s="14">
        <f>O30*G30</f>
        <v>0</v>
      </c>
      <c r="Q30" s="56"/>
      <c r="R30" s="57"/>
      <c r="S30" s="57"/>
    </row>
    <row r="31" spans="1:19">
      <c r="A31" s="10"/>
      <c r="B31" s="11" t="s">
        <v>41</v>
      </c>
      <c r="C31" s="7" t="s">
        <v>18</v>
      </c>
      <c r="D31" s="8">
        <v>20</v>
      </c>
      <c r="E31" s="9">
        <v>8</v>
      </c>
      <c r="F31" s="7">
        <f t="shared" si="0"/>
        <v>28</v>
      </c>
      <c r="G31" s="12"/>
      <c r="H31" s="2">
        <f t="shared" si="1"/>
        <v>0</v>
      </c>
      <c r="I31" s="3"/>
      <c r="J31" s="8">
        <v>20</v>
      </c>
      <c r="K31" s="21">
        <v>13</v>
      </c>
      <c r="L31" s="7">
        <f t="shared" si="2"/>
        <v>33</v>
      </c>
      <c r="M31" s="2">
        <f>G31*L31</f>
        <v>0</v>
      </c>
      <c r="N31" s="3"/>
      <c r="O31" s="6">
        <f>F31+L31</f>
        <v>61</v>
      </c>
      <c r="P31" s="14">
        <f>O31*G31</f>
        <v>0</v>
      </c>
      <c r="Q31" s="56"/>
      <c r="R31" s="57"/>
      <c r="S31" s="57"/>
    </row>
    <row r="32" spans="1:19">
      <c r="A32" s="10"/>
      <c r="B32" s="11" t="s">
        <v>42</v>
      </c>
      <c r="C32" s="7" t="s">
        <v>18</v>
      </c>
      <c r="D32" s="8">
        <v>20</v>
      </c>
      <c r="E32" s="9">
        <v>8</v>
      </c>
      <c r="F32" s="7">
        <f t="shared" si="0"/>
        <v>28</v>
      </c>
      <c r="G32" s="12"/>
      <c r="H32" s="2">
        <f t="shared" si="1"/>
        <v>0</v>
      </c>
      <c r="I32" s="3"/>
      <c r="J32" s="8">
        <v>20</v>
      </c>
      <c r="K32" s="21">
        <v>13</v>
      </c>
      <c r="L32" s="7">
        <f t="shared" si="2"/>
        <v>33</v>
      </c>
      <c r="M32" s="2">
        <f>G32*L32</f>
        <v>0</v>
      </c>
      <c r="N32" s="3"/>
      <c r="O32" s="6">
        <f>F32+L32</f>
        <v>61</v>
      </c>
      <c r="P32" s="14">
        <f>O32*G32</f>
        <v>0</v>
      </c>
      <c r="Q32" s="56"/>
      <c r="R32" s="57"/>
      <c r="S32" s="57"/>
    </row>
    <row r="33" spans="1:19">
      <c r="A33" s="10"/>
      <c r="B33" s="11" t="s">
        <v>43</v>
      </c>
      <c r="C33" s="7" t="s">
        <v>18</v>
      </c>
      <c r="D33" s="8">
        <v>20</v>
      </c>
      <c r="E33" s="9">
        <v>8</v>
      </c>
      <c r="F33" s="7">
        <f t="shared" si="0"/>
        <v>28</v>
      </c>
      <c r="G33" s="12"/>
      <c r="H33" s="2">
        <f t="shared" si="1"/>
        <v>0</v>
      </c>
      <c r="I33" s="3"/>
      <c r="J33" s="8">
        <v>20</v>
      </c>
      <c r="K33" s="21">
        <v>13</v>
      </c>
      <c r="L33" s="7">
        <f t="shared" si="2"/>
        <v>33</v>
      </c>
      <c r="M33" s="2">
        <f>G33*L33</f>
        <v>0</v>
      </c>
      <c r="N33" s="3"/>
      <c r="O33" s="6">
        <f>F33+L33</f>
        <v>61</v>
      </c>
      <c r="P33" s="14">
        <f>O33*G33</f>
        <v>0</v>
      </c>
      <c r="Q33" s="56"/>
      <c r="R33" s="57"/>
      <c r="S33" s="57"/>
    </row>
    <row r="34" spans="1:19">
      <c r="A34" s="6"/>
      <c r="B34" s="3" t="s">
        <v>44</v>
      </c>
      <c r="C34" s="3"/>
      <c r="D34" s="15"/>
      <c r="E34" s="16"/>
      <c r="F34" s="3"/>
      <c r="G34" s="17"/>
      <c r="H34" s="17"/>
      <c r="I34" s="17">
        <f>H29+H30+H31+H32+H33</f>
        <v>0</v>
      </c>
      <c r="J34" s="15"/>
      <c r="K34" s="16"/>
      <c r="L34" s="3"/>
      <c r="M34" s="17"/>
      <c r="N34" s="17">
        <f>M29+M30+M31+M32+M33</f>
        <v>0</v>
      </c>
      <c r="O34" s="6"/>
      <c r="P34" s="14"/>
      <c r="Q34" s="56"/>
      <c r="R34" s="57"/>
      <c r="S34" s="57"/>
    </row>
    <row r="35" spans="1:19" ht="105">
      <c r="A35" s="6">
        <v>6</v>
      </c>
      <c r="B35" s="19" t="s">
        <v>45</v>
      </c>
      <c r="C35" s="7"/>
      <c r="D35" s="8"/>
      <c r="E35" s="9"/>
      <c r="F35" s="7"/>
      <c r="G35" s="2"/>
      <c r="H35" s="2"/>
      <c r="I35" s="3"/>
      <c r="J35" s="8"/>
      <c r="K35" s="9"/>
      <c r="L35" s="7"/>
      <c r="M35" s="2"/>
      <c r="N35" s="3"/>
      <c r="O35" s="6"/>
      <c r="P35" s="14"/>
      <c r="Q35" s="56"/>
      <c r="R35" s="57"/>
      <c r="S35" s="57"/>
    </row>
    <row r="36" spans="1:19">
      <c r="A36" s="10"/>
      <c r="B36" s="20" t="s">
        <v>46</v>
      </c>
      <c r="C36" s="7" t="s">
        <v>18</v>
      </c>
      <c r="D36" s="8">
        <v>50</v>
      </c>
      <c r="E36" s="9">
        <v>0</v>
      </c>
      <c r="F36" s="7">
        <f t="shared" si="0"/>
        <v>50</v>
      </c>
      <c r="G36" s="12"/>
      <c r="H36" s="2">
        <f t="shared" si="1"/>
        <v>0</v>
      </c>
      <c r="I36" s="3"/>
      <c r="J36" s="8">
        <v>50</v>
      </c>
      <c r="K36" s="9">
        <v>15</v>
      </c>
      <c r="L36" s="7">
        <f t="shared" si="2"/>
        <v>65</v>
      </c>
      <c r="M36" s="2">
        <f>G36*L36</f>
        <v>0</v>
      </c>
      <c r="N36" s="3"/>
      <c r="O36" s="6">
        <f>F36+L36</f>
        <v>115</v>
      </c>
      <c r="P36" s="14">
        <f>O36*G36</f>
        <v>0</v>
      </c>
      <c r="Q36" s="56"/>
      <c r="R36" s="57"/>
      <c r="S36" s="57"/>
    </row>
    <row r="37" spans="1:19">
      <c r="A37" s="10"/>
      <c r="B37" s="20" t="s">
        <v>47</v>
      </c>
      <c r="C37" s="7" t="s">
        <v>18</v>
      </c>
      <c r="D37" s="8">
        <v>40</v>
      </c>
      <c r="E37" s="9">
        <v>0</v>
      </c>
      <c r="F37" s="7">
        <f t="shared" si="0"/>
        <v>40</v>
      </c>
      <c r="G37" s="12"/>
      <c r="H37" s="2">
        <f t="shared" si="1"/>
        <v>0</v>
      </c>
      <c r="I37" s="3"/>
      <c r="J37" s="8">
        <v>40</v>
      </c>
      <c r="K37" s="9">
        <v>10</v>
      </c>
      <c r="L37" s="7">
        <f t="shared" si="2"/>
        <v>50</v>
      </c>
      <c r="M37" s="2">
        <f>G37*L37</f>
        <v>0</v>
      </c>
      <c r="N37" s="3"/>
      <c r="O37" s="6">
        <f>F37+L37</f>
        <v>90</v>
      </c>
      <c r="P37" s="14">
        <f>O37*G37</f>
        <v>0</v>
      </c>
      <c r="Q37" s="56"/>
      <c r="R37" s="57"/>
      <c r="S37" s="57"/>
    </row>
    <row r="38" spans="1:19">
      <c r="A38" s="10"/>
      <c r="B38" s="20" t="s">
        <v>48</v>
      </c>
      <c r="C38" s="7" t="s">
        <v>18</v>
      </c>
      <c r="D38" s="8">
        <v>10</v>
      </c>
      <c r="E38" s="9">
        <v>0</v>
      </c>
      <c r="F38" s="7">
        <f t="shared" si="0"/>
        <v>10</v>
      </c>
      <c r="G38" s="12"/>
      <c r="H38" s="2">
        <f t="shared" si="1"/>
        <v>0</v>
      </c>
      <c r="I38" s="3"/>
      <c r="J38" s="8">
        <v>10</v>
      </c>
      <c r="K38" s="9">
        <v>5</v>
      </c>
      <c r="L38" s="7">
        <f t="shared" si="2"/>
        <v>15</v>
      </c>
      <c r="M38" s="2">
        <f>G38*L38</f>
        <v>0</v>
      </c>
      <c r="N38" s="3"/>
      <c r="O38" s="6">
        <f>F38+L38</f>
        <v>25</v>
      </c>
      <c r="P38" s="14">
        <f>O38*G38</f>
        <v>0</v>
      </c>
      <c r="Q38" s="56"/>
      <c r="R38" s="57"/>
      <c r="S38" s="57"/>
    </row>
    <row r="39" spans="1:19">
      <c r="A39" s="10"/>
      <c r="B39" s="20" t="s">
        <v>49</v>
      </c>
      <c r="C39" s="7" t="s">
        <v>18</v>
      </c>
      <c r="D39" s="8">
        <v>10</v>
      </c>
      <c r="E39" s="9">
        <v>0</v>
      </c>
      <c r="F39" s="7">
        <f t="shared" si="0"/>
        <v>10</v>
      </c>
      <c r="G39" s="12"/>
      <c r="H39" s="2">
        <f t="shared" si="1"/>
        <v>0</v>
      </c>
      <c r="I39" s="3"/>
      <c r="J39" s="8">
        <v>10</v>
      </c>
      <c r="K39" s="9">
        <v>5</v>
      </c>
      <c r="L39" s="7">
        <f t="shared" si="2"/>
        <v>15</v>
      </c>
      <c r="M39" s="2">
        <f>G39*L39</f>
        <v>0</v>
      </c>
      <c r="N39" s="3"/>
      <c r="O39" s="6">
        <f>F39+L39</f>
        <v>25</v>
      </c>
      <c r="P39" s="14">
        <f>O39*G39</f>
        <v>0</v>
      </c>
      <c r="Q39" s="56"/>
      <c r="R39" s="57"/>
      <c r="S39" s="57"/>
    </row>
    <row r="40" spans="1:19">
      <c r="A40" s="10"/>
      <c r="B40" s="20" t="s">
        <v>50</v>
      </c>
      <c r="C40" s="7" t="s">
        <v>18</v>
      </c>
      <c r="D40" s="8">
        <v>40</v>
      </c>
      <c r="E40" s="9">
        <v>0</v>
      </c>
      <c r="F40" s="7">
        <f t="shared" si="0"/>
        <v>40</v>
      </c>
      <c r="G40" s="12"/>
      <c r="H40" s="2">
        <f t="shared" si="1"/>
        <v>0</v>
      </c>
      <c r="I40" s="3"/>
      <c r="J40" s="8">
        <v>40</v>
      </c>
      <c r="K40" s="9">
        <v>10</v>
      </c>
      <c r="L40" s="7">
        <f t="shared" si="2"/>
        <v>50</v>
      </c>
      <c r="M40" s="2">
        <f>G40*L40</f>
        <v>0</v>
      </c>
      <c r="N40" s="3"/>
      <c r="O40" s="6">
        <f>F40+L40</f>
        <v>90</v>
      </c>
      <c r="P40" s="14">
        <f>O40*G40</f>
        <v>0</v>
      </c>
      <c r="Q40" s="56"/>
      <c r="R40" s="57"/>
      <c r="S40" s="57"/>
    </row>
    <row r="41" spans="1:19">
      <c r="A41" s="6"/>
      <c r="B41" s="3" t="s">
        <v>51</v>
      </c>
      <c r="C41" s="3"/>
      <c r="D41" s="15"/>
      <c r="E41" s="16"/>
      <c r="F41" s="3"/>
      <c r="G41" s="17"/>
      <c r="H41" s="17"/>
      <c r="I41" s="17">
        <f>H36+H37+H38+H39+H40</f>
        <v>0</v>
      </c>
      <c r="J41" s="15"/>
      <c r="K41" s="16"/>
      <c r="L41" s="3"/>
      <c r="M41" s="17"/>
      <c r="N41" s="17">
        <f>M36+M37+M38+M39+M40</f>
        <v>0</v>
      </c>
      <c r="O41" s="6"/>
      <c r="P41" s="14"/>
      <c r="Q41" s="56"/>
      <c r="R41" s="57"/>
      <c r="S41" s="57"/>
    </row>
    <row r="42" spans="1:19" ht="33">
      <c r="A42" s="6">
        <v>7</v>
      </c>
      <c r="B42" s="1" t="s">
        <v>52</v>
      </c>
      <c r="C42" s="7"/>
      <c r="D42" s="8"/>
      <c r="E42" s="9"/>
      <c r="F42" s="7"/>
      <c r="G42" s="2"/>
      <c r="H42" s="2"/>
      <c r="I42" s="3"/>
      <c r="J42" s="8"/>
      <c r="K42" s="9"/>
      <c r="L42" s="7"/>
      <c r="M42" s="2"/>
      <c r="N42" s="3"/>
      <c r="O42" s="6"/>
      <c r="P42" s="14"/>
      <c r="Q42" s="56"/>
      <c r="R42" s="57"/>
      <c r="S42" s="57"/>
    </row>
    <row r="43" spans="1:19">
      <c r="A43" s="10"/>
      <c r="B43" s="11" t="s">
        <v>53</v>
      </c>
      <c r="C43" s="7" t="s">
        <v>18</v>
      </c>
      <c r="D43" s="8">
        <v>70</v>
      </c>
      <c r="E43" s="9">
        <v>0</v>
      </c>
      <c r="F43" s="7">
        <f t="shared" si="0"/>
        <v>70</v>
      </c>
      <c r="G43" s="2"/>
      <c r="H43" s="2">
        <f t="shared" si="1"/>
        <v>0</v>
      </c>
      <c r="I43" s="3"/>
      <c r="J43" s="8">
        <v>70</v>
      </c>
      <c r="K43" s="9">
        <v>0</v>
      </c>
      <c r="L43" s="7">
        <f t="shared" si="2"/>
        <v>70</v>
      </c>
      <c r="M43" s="2">
        <f>G43*L43</f>
        <v>0</v>
      </c>
      <c r="N43" s="3"/>
      <c r="O43" s="6">
        <f>F43+L43</f>
        <v>140</v>
      </c>
      <c r="P43" s="14">
        <f>O43*G43</f>
        <v>0</v>
      </c>
      <c r="Q43" s="56"/>
      <c r="R43" s="57"/>
      <c r="S43" s="57"/>
    </row>
    <row r="44" spans="1:19">
      <c r="A44" s="10"/>
      <c r="B44" s="11" t="s">
        <v>54</v>
      </c>
      <c r="C44" s="7" t="s">
        <v>18</v>
      </c>
      <c r="D44" s="8">
        <v>70</v>
      </c>
      <c r="E44" s="9">
        <v>0</v>
      </c>
      <c r="F44" s="7">
        <f t="shared" si="0"/>
        <v>70</v>
      </c>
      <c r="G44" s="2"/>
      <c r="H44" s="2">
        <f t="shared" si="1"/>
        <v>0</v>
      </c>
      <c r="I44" s="3"/>
      <c r="J44" s="8">
        <v>70</v>
      </c>
      <c r="K44" s="9">
        <v>0</v>
      </c>
      <c r="L44" s="7">
        <f t="shared" si="2"/>
        <v>70</v>
      </c>
      <c r="M44" s="2">
        <f>G44*L44</f>
        <v>0</v>
      </c>
      <c r="N44" s="3"/>
      <c r="O44" s="6">
        <f>F44+L44</f>
        <v>140</v>
      </c>
      <c r="P44" s="14">
        <f>O44*G44</f>
        <v>0</v>
      </c>
      <c r="Q44" s="56"/>
      <c r="R44" s="57"/>
      <c r="S44" s="57"/>
    </row>
    <row r="45" spans="1:19">
      <c r="A45" s="10"/>
      <c r="B45" s="11" t="s">
        <v>46</v>
      </c>
      <c r="C45" s="7" t="s">
        <v>18</v>
      </c>
      <c r="D45" s="8">
        <v>70</v>
      </c>
      <c r="E45" s="9">
        <v>0</v>
      </c>
      <c r="F45" s="7">
        <f t="shared" si="0"/>
        <v>70</v>
      </c>
      <c r="G45" s="2"/>
      <c r="H45" s="2">
        <f t="shared" si="1"/>
        <v>0</v>
      </c>
      <c r="I45" s="3"/>
      <c r="J45" s="8">
        <v>70</v>
      </c>
      <c r="K45" s="9">
        <v>0</v>
      </c>
      <c r="L45" s="7">
        <f t="shared" si="2"/>
        <v>70</v>
      </c>
      <c r="M45" s="2">
        <f>G45*L45</f>
        <v>0</v>
      </c>
      <c r="N45" s="3"/>
      <c r="O45" s="6">
        <f>F45+L45</f>
        <v>140</v>
      </c>
      <c r="P45" s="14">
        <f>O45*G45</f>
        <v>0</v>
      </c>
      <c r="Q45" s="56"/>
      <c r="R45" s="57"/>
      <c r="S45" s="57"/>
    </row>
    <row r="46" spans="1:19">
      <c r="A46" s="6"/>
      <c r="B46" s="3" t="s">
        <v>55</v>
      </c>
      <c r="C46" s="3"/>
      <c r="D46" s="15"/>
      <c r="E46" s="16"/>
      <c r="F46" s="3"/>
      <c r="G46" s="17"/>
      <c r="H46" s="17"/>
      <c r="I46" s="17">
        <f>H43+H44+H45</f>
        <v>0</v>
      </c>
      <c r="J46" s="15"/>
      <c r="K46" s="16"/>
      <c r="L46" s="3"/>
      <c r="M46" s="17"/>
      <c r="N46" s="17">
        <f>M43+M44+M45</f>
        <v>0</v>
      </c>
      <c r="O46" s="6"/>
      <c r="P46" s="14"/>
      <c r="Q46" s="56"/>
      <c r="R46" s="57"/>
      <c r="S46" s="57"/>
    </row>
    <row r="47" spans="1:19" ht="106.5">
      <c r="A47" s="6">
        <v>8</v>
      </c>
      <c r="B47" s="1" t="s">
        <v>56</v>
      </c>
      <c r="C47" s="7"/>
      <c r="D47" s="8"/>
      <c r="E47" s="9"/>
      <c r="F47" s="7"/>
      <c r="G47" s="2"/>
      <c r="H47" s="2"/>
      <c r="I47" s="3"/>
      <c r="J47" s="8"/>
      <c r="K47" s="9"/>
      <c r="L47" s="7"/>
      <c r="M47" s="2"/>
      <c r="N47" s="3"/>
      <c r="O47" s="6"/>
      <c r="P47" s="14"/>
      <c r="Q47" s="56"/>
      <c r="R47" s="57"/>
      <c r="S47" s="57"/>
    </row>
    <row r="48" spans="1:19" ht="56.25">
      <c r="A48" s="6"/>
      <c r="B48" s="22" t="s">
        <v>57</v>
      </c>
      <c r="C48" s="7"/>
      <c r="D48" s="8"/>
      <c r="E48" s="9"/>
      <c r="F48" s="7"/>
      <c r="G48" s="2"/>
      <c r="H48" s="2"/>
      <c r="I48" s="3"/>
      <c r="J48" s="8"/>
      <c r="K48" s="9"/>
      <c r="L48" s="7"/>
      <c r="M48" s="2"/>
      <c r="N48" s="3"/>
      <c r="O48" s="6"/>
      <c r="P48" s="14"/>
      <c r="Q48" s="56"/>
      <c r="R48" s="57"/>
      <c r="S48" s="57"/>
    </row>
    <row r="49" spans="1:19">
      <c r="A49" s="10"/>
      <c r="B49" s="20" t="s">
        <v>58</v>
      </c>
      <c r="C49" s="7" t="s">
        <v>18</v>
      </c>
      <c r="D49" s="8">
        <v>50</v>
      </c>
      <c r="E49" s="9">
        <v>0</v>
      </c>
      <c r="F49" s="7">
        <f t="shared" si="0"/>
        <v>50</v>
      </c>
      <c r="G49" s="2"/>
      <c r="H49" s="2">
        <f t="shared" si="1"/>
        <v>0</v>
      </c>
      <c r="I49" s="3"/>
      <c r="J49" s="8">
        <v>50</v>
      </c>
      <c r="K49" s="9">
        <v>0</v>
      </c>
      <c r="L49" s="7">
        <f t="shared" si="2"/>
        <v>50</v>
      </c>
      <c r="M49" s="2">
        <f>G49*L49</f>
        <v>0</v>
      </c>
      <c r="N49" s="3"/>
      <c r="O49" s="6">
        <f>F49+L49</f>
        <v>100</v>
      </c>
      <c r="P49" s="14">
        <f>O49*G49</f>
        <v>0</v>
      </c>
      <c r="Q49" s="56"/>
      <c r="R49" s="57"/>
      <c r="S49" s="57"/>
    </row>
    <row r="50" spans="1:19">
      <c r="A50" s="10"/>
      <c r="B50" s="20" t="s">
        <v>59</v>
      </c>
      <c r="C50" s="7" t="s">
        <v>18</v>
      </c>
      <c r="D50" s="8">
        <v>50</v>
      </c>
      <c r="E50" s="9">
        <v>0</v>
      </c>
      <c r="F50" s="7">
        <f t="shared" si="0"/>
        <v>50</v>
      </c>
      <c r="G50" s="2"/>
      <c r="H50" s="2">
        <f t="shared" si="1"/>
        <v>0</v>
      </c>
      <c r="I50" s="3"/>
      <c r="J50" s="8">
        <v>50</v>
      </c>
      <c r="K50" s="9">
        <v>0</v>
      </c>
      <c r="L50" s="7">
        <f t="shared" si="2"/>
        <v>50</v>
      </c>
      <c r="M50" s="2">
        <f>G50*L50</f>
        <v>0</v>
      </c>
      <c r="N50" s="3"/>
      <c r="O50" s="6">
        <f>F50+L50</f>
        <v>100</v>
      </c>
      <c r="P50" s="14">
        <f>O50*G50</f>
        <v>0</v>
      </c>
      <c r="Q50" s="56"/>
      <c r="R50" s="57"/>
      <c r="S50" s="57"/>
    </row>
    <row r="51" spans="1:19">
      <c r="A51" s="10"/>
      <c r="B51" s="20" t="s">
        <v>46</v>
      </c>
      <c r="C51" s="7" t="s">
        <v>18</v>
      </c>
      <c r="D51" s="8">
        <v>50</v>
      </c>
      <c r="E51" s="9">
        <v>0</v>
      </c>
      <c r="F51" s="7">
        <f t="shared" si="0"/>
        <v>50</v>
      </c>
      <c r="G51" s="2"/>
      <c r="H51" s="2">
        <f t="shared" si="1"/>
        <v>0</v>
      </c>
      <c r="I51" s="3"/>
      <c r="J51" s="8">
        <v>50</v>
      </c>
      <c r="K51" s="9">
        <v>0</v>
      </c>
      <c r="L51" s="7">
        <f t="shared" si="2"/>
        <v>50</v>
      </c>
      <c r="M51" s="2">
        <f>G51*L51</f>
        <v>0</v>
      </c>
      <c r="N51" s="3"/>
      <c r="O51" s="6">
        <f>F51+L51</f>
        <v>100</v>
      </c>
      <c r="P51" s="14">
        <f>O51*G51</f>
        <v>0</v>
      </c>
      <c r="Q51" s="56"/>
      <c r="R51" s="57"/>
      <c r="S51" s="57"/>
    </row>
    <row r="52" spans="1:19" ht="79.5">
      <c r="A52" s="6"/>
      <c r="B52" s="23" t="s">
        <v>60</v>
      </c>
      <c r="C52" s="7"/>
      <c r="D52" s="8"/>
      <c r="E52" s="9"/>
      <c r="F52" s="7"/>
      <c r="G52" s="2"/>
      <c r="H52" s="2"/>
      <c r="I52" s="3"/>
      <c r="J52" s="8"/>
      <c r="K52" s="9"/>
      <c r="L52" s="7"/>
      <c r="M52" s="2"/>
      <c r="N52" s="3"/>
      <c r="O52" s="6"/>
      <c r="P52" s="14"/>
      <c r="Q52" s="56"/>
      <c r="R52" s="57"/>
      <c r="S52" s="57"/>
    </row>
    <row r="53" spans="1:19">
      <c r="A53" s="10"/>
      <c r="B53" s="11" t="s">
        <v>58</v>
      </c>
      <c r="C53" s="7" t="s">
        <v>18</v>
      </c>
      <c r="D53" s="8">
        <v>18</v>
      </c>
      <c r="E53" s="9"/>
      <c r="F53" s="7">
        <f t="shared" si="0"/>
        <v>18</v>
      </c>
      <c r="G53" s="12"/>
      <c r="H53" s="2">
        <f t="shared" si="1"/>
        <v>0</v>
      </c>
      <c r="I53" s="3"/>
      <c r="J53" s="8">
        <v>14</v>
      </c>
      <c r="K53" s="9"/>
      <c r="L53" s="7">
        <f t="shared" si="2"/>
        <v>14</v>
      </c>
      <c r="M53" s="2">
        <f t="shared" ref="M53:M59" si="3">G53*L53</f>
        <v>0</v>
      </c>
      <c r="N53" s="3"/>
      <c r="O53" s="6">
        <f t="shared" ref="O53:O59" si="4">F53+L53</f>
        <v>32</v>
      </c>
      <c r="P53" s="14">
        <f t="shared" ref="P53:P59" si="5">O53*G53</f>
        <v>0</v>
      </c>
      <c r="Q53" s="56"/>
      <c r="R53" s="57"/>
      <c r="S53" s="57"/>
    </row>
    <row r="54" spans="1:19">
      <c r="A54" s="10"/>
      <c r="B54" s="11" t="s">
        <v>59</v>
      </c>
      <c r="C54" s="7" t="s">
        <v>18</v>
      </c>
      <c r="D54" s="8">
        <v>18</v>
      </c>
      <c r="E54" s="9"/>
      <c r="F54" s="7">
        <f t="shared" si="0"/>
        <v>18</v>
      </c>
      <c r="G54" s="12"/>
      <c r="H54" s="2">
        <f t="shared" si="1"/>
        <v>0</v>
      </c>
      <c r="I54" s="3"/>
      <c r="J54" s="8">
        <v>14</v>
      </c>
      <c r="K54" s="9"/>
      <c r="L54" s="7">
        <f t="shared" si="2"/>
        <v>14</v>
      </c>
      <c r="M54" s="2">
        <f t="shared" si="3"/>
        <v>0</v>
      </c>
      <c r="N54" s="3"/>
      <c r="O54" s="6">
        <f t="shared" si="4"/>
        <v>32</v>
      </c>
      <c r="P54" s="14">
        <f t="shared" si="5"/>
        <v>0</v>
      </c>
      <c r="Q54" s="56"/>
      <c r="R54" s="57"/>
      <c r="S54" s="57"/>
    </row>
    <row r="55" spans="1:19">
      <c r="A55" s="10"/>
      <c r="B55" s="11" t="s">
        <v>46</v>
      </c>
      <c r="C55" s="7" t="s">
        <v>18</v>
      </c>
      <c r="D55" s="8">
        <v>18</v>
      </c>
      <c r="E55" s="9"/>
      <c r="F55" s="7">
        <f t="shared" si="0"/>
        <v>18</v>
      </c>
      <c r="G55" s="12"/>
      <c r="H55" s="2">
        <f t="shared" si="1"/>
        <v>0</v>
      </c>
      <c r="I55" s="3"/>
      <c r="J55" s="8">
        <v>14</v>
      </c>
      <c r="K55" s="9"/>
      <c r="L55" s="7">
        <f t="shared" si="2"/>
        <v>14</v>
      </c>
      <c r="M55" s="2">
        <f t="shared" si="3"/>
        <v>0</v>
      </c>
      <c r="N55" s="3"/>
      <c r="O55" s="6">
        <f t="shared" si="4"/>
        <v>32</v>
      </c>
      <c r="P55" s="14">
        <f t="shared" si="5"/>
        <v>0</v>
      </c>
      <c r="Q55" s="56"/>
      <c r="R55" s="57"/>
      <c r="S55" s="57"/>
    </row>
    <row r="56" spans="1:19">
      <c r="A56" s="10"/>
      <c r="B56" s="11" t="s">
        <v>61</v>
      </c>
      <c r="C56" s="7" t="s">
        <v>18</v>
      </c>
      <c r="D56" s="8">
        <v>18</v>
      </c>
      <c r="E56" s="9"/>
      <c r="F56" s="7">
        <f t="shared" si="0"/>
        <v>18</v>
      </c>
      <c r="G56" s="12"/>
      <c r="H56" s="2">
        <f t="shared" si="1"/>
        <v>0</v>
      </c>
      <c r="I56" s="3"/>
      <c r="J56" s="8">
        <v>14</v>
      </c>
      <c r="K56" s="9"/>
      <c r="L56" s="7">
        <f t="shared" si="2"/>
        <v>14</v>
      </c>
      <c r="M56" s="2">
        <f t="shared" si="3"/>
        <v>0</v>
      </c>
      <c r="N56" s="3"/>
      <c r="O56" s="6">
        <f t="shared" si="4"/>
        <v>32</v>
      </c>
      <c r="P56" s="14">
        <f t="shared" si="5"/>
        <v>0</v>
      </c>
      <c r="Q56" s="56"/>
      <c r="R56" s="57"/>
      <c r="S56" s="57"/>
    </row>
    <row r="57" spans="1:19">
      <c r="A57" s="10"/>
      <c r="B57" s="11" t="s">
        <v>62</v>
      </c>
      <c r="C57" s="7" t="s">
        <v>18</v>
      </c>
      <c r="D57" s="8">
        <v>18</v>
      </c>
      <c r="E57" s="9"/>
      <c r="F57" s="7">
        <f t="shared" si="0"/>
        <v>18</v>
      </c>
      <c r="G57" s="12"/>
      <c r="H57" s="2">
        <f t="shared" si="1"/>
        <v>0</v>
      </c>
      <c r="I57" s="3"/>
      <c r="J57" s="8">
        <v>14</v>
      </c>
      <c r="K57" s="9"/>
      <c r="L57" s="7">
        <f t="shared" si="2"/>
        <v>14</v>
      </c>
      <c r="M57" s="2">
        <f t="shared" si="3"/>
        <v>0</v>
      </c>
      <c r="N57" s="3"/>
      <c r="O57" s="6">
        <f t="shared" si="4"/>
        <v>32</v>
      </c>
      <c r="P57" s="14">
        <f t="shared" si="5"/>
        <v>0</v>
      </c>
      <c r="Q57" s="56"/>
      <c r="R57" s="57"/>
      <c r="S57" s="57"/>
    </row>
    <row r="58" spans="1:19">
      <c r="A58" s="10"/>
      <c r="B58" s="11" t="s">
        <v>63</v>
      </c>
      <c r="C58" s="7" t="s">
        <v>18</v>
      </c>
      <c r="D58" s="8">
        <v>18</v>
      </c>
      <c r="E58" s="9"/>
      <c r="F58" s="7">
        <f t="shared" si="0"/>
        <v>18</v>
      </c>
      <c r="G58" s="12"/>
      <c r="H58" s="2">
        <f t="shared" si="1"/>
        <v>0</v>
      </c>
      <c r="I58" s="3"/>
      <c r="J58" s="8">
        <v>14</v>
      </c>
      <c r="K58" s="9"/>
      <c r="L58" s="7">
        <f t="shared" si="2"/>
        <v>14</v>
      </c>
      <c r="M58" s="2">
        <f t="shared" si="3"/>
        <v>0</v>
      </c>
      <c r="N58" s="3"/>
      <c r="O58" s="6">
        <f t="shared" si="4"/>
        <v>32</v>
      </c>
      <c r="P58" s="14">
        <f t="shared" si="5"/>
        <v>0</v>
      </c>
      <c r="Q58" s="56"/>
      <c r="R58" s="57"/>
      <c r="S58" s="57"/>
    </row>
    <row r="59" spans="1:19">
      <c r="A59" s="10"/>
      <c r="B59" s="11" t="s">
        <v>64</v>
      </c>
      <c r="C59" s="7" t="s">
        <v>18</v>
      </c>
      <c r="D59" s="8">
        <v>18</v>
      </c>
      <c r="E59" s="9"/>
      <c r="F59" s="7">
        <f t="shared" si="0"/>
        <v>18</v>
      </c>
      <c r="G59" s="12"/>
      <c r="H59" s="2">
        <f t="shared" si="1"/>
        <v>0</v>
      </c>
      <c r="I59" s="3"/>
      <c r="J59" s="8">
        <v>14</v>
      </c>
      <c r="K59" s="9"/>
      <c r="L59" s="7">
        <f t="shared" si="2"/>
        <v>14</v>
      </c>
      <c r="M59" s="2">
        <f t="shared" si="3"/>
        <v>0</v>
      </c>
      <c r="N59" s="3"/>
      <c r="O59" s="6">
        <f t="shared" si="4"/>
        <v>32</v>
      </c>
      <c r="P59" s="14">
        <f t="shared" si="5"/>
        <v>0</v>
      </c>
      <c r="Q59" s="56"/>
      <c r="R59" s="57"/>
      <c r="S59" s="57"/>
    </row>
    <row r="60" spans="1:19" ht="79.5">
      <c r="A60" s="6"/>
      <c r="B60" s="23" t="s">
        <v>65</v>
      </c>
      <c r="C60" s="7"/>
      <c r="D60" s="8"/>
      <c r="E60" s="9"/>
      <c r="F60" s="7"/>
      <c r="G60" s="2"/>
      <c r="H60" s="2"/>
      <c r="I60" s="3"/>
      <c r="J60" s="8"/>
      <c r="K60" s="9"/>
      <c r="L60" s="7"/>
      <c r="M60" s="2"/>
      <c r="N60" s="3"/>
      <c r="O60" s="6"/>
      <c r="P60" s="14"/>
      <c r="Q60" s="56"/>
      <c r="R60" s="57"/>
      <c r="S60" s="57"/>
    </row>
    <row r="61" spans="1:19">
      <c r="A61" s="6"/>
      <c r="B61" s="11" t="s">
        <v>66</v>
      </c>
      <c r="C61" s="7" t="s">
        <v>18</v>
      </c>
      <c r="D61" s="8">
        <v>6</v>
      </c>
      <c r="E61" s="9">
        <v>1</v>
      </c>
      <c r="F61" s="7">
        <f t="shared" si="0"/>
        <v>7</v>
      </c>
      <c r="G61" s="2"/>
      <c r="H61" s="2">
        <f t="shared" si="1"/>
        <v>0</v>
      </c>
      <c r="I61" s="3"/>
      <c r="J61" s="8">
        <v>4</v>
      </c>
      <c r="K61" s="9">
        <v>1</v>
      </c>
      <c r="L61" s="7">
        <f t="shared" si="2"/>
        <v>5</v>
      </c>
      <c r="M61" s="2">
        <f t="shared" ref="M61:M70" si="6">G61*L61</f>
        <v>0</v>
      </c>
      <c r="N61" s="3"/>
      <c r="O61" s="6">
        <f t="shared" ref="O61:O70" si="7">F61+L61</f>
        <v>12</v>
      </c>
      <c r="P61" s="14">
        <f t="shared" ref="P61:P70" si="8">O61*G61</f>
        <v>0</v>
      </c>
      <c r="Q61" s="56"/>
      <c r="R61" s="57"/>
      <c r="S61" s="57"/>
    </row>
    <row r="62" spans="1:19">
      <c r="A62" s="10"/>
      <c r="B62" s="11" t="s">
        <v>67</v>
      </c>
      <c r="C62" s="7" t="s">
        <v>18</v>
      </c>
      <c r="D62" s="8">
        <v>6</v>
      </c>
      <c r="E62" s="9">
        <v>1</v>
      </c>
      <c r="F62" s="7">
        <f t="shared" si="0"/>
        <v>7</v>
      </c>
      <c r="G62" s="2"/>
      <c r="H62" s="2">
        <f t="shared" si="1"/>
        <v>0</v>
      </c>
      <c r="I62" s="3"/>
      <c r="J62" s="8">
        <v>4</v>
      </c>
      <c r="K62" s="9">
        <v>1</v>
      </c>
      <c r="L62" s="7">
        <f t="shared" si="2"/>
        <v>5</v>
      </c>
      <c r="M62" s="2">
        <f t="shared" si="6"/>
        <v>0</v>
      </c>
      <c r="N62" s="3"/>
      <c r="O62" s="6">
        <f t="shared" si="7"/>
        <v>12</v>
      </c>
      <c r="P62" s="14">
        <f t="shared" si="8"/>
        <v>0</v>
      </c>
      <c r="Q62" s="56"/>
      <c r="R62" s="57"/>
      <c r="S62" s="57"/>
    </row>
    <row r="63" spans="1:19">
      <c r="A63" s="10"/>
      <c r="B63" s="11" t="s">
        <v>68</v>
      </c>
      <c r="C63" s="7" t="s">
        <v>18</v>
      </c>
      <c r="D63" s="8">
        <v>6</v>
      </c>
      <c r="E63" s="9">
        <v>1</v>
      </c>
      <c r="F63" s="7">
        <f t="shared" si="0"/>
        <v>7</v>
      </c>
      <c r="G63" s="2"/>
      <c r="H63" s="2">
        <f t="shared" si="1"/>
        <v>0</v>
      </c>
      <c r="I63" s="3"/>
      <c r="J63" s="8">
        <v>4</v>
      </c>
      <c r="K63" s="9">
        <v>1</v>
      </c>
      <c r="L63" s="7">
        <f t="shared" si="2"/>
        <v>5</v>
      </c>
      <c r="M63" s="2">
        <f t="shared" si="6"/>
        <v>0</v>
      </c>
      <c r="N63" s="3"/>
      <c r="O63" s="6">
        <f t="shared" si="7"/>
        <v>12</v>
      </c>
      <c r="P63" s="14">
        <f t="shared" si="8"/>
        <v>0</v>
      </c>
      <c r="Q63" s="56"/>
      <c r="R63" s="57"/>
      <c r="S63" s="57"/>
    </row>
    <row r="64" spans="1:19">
      <c r="A64" s="10"/>
      <c r="B64" s="11" t="s">
        <v>69</v>
      </c>
      <c r="C64" s="7" t="s">
        <v>18</v>
      </c>
      <c r="D64" s="8">
        <v>6</v>
      </c>
      <c r="E64" s="9">
        <v>1</v>
      </c>
      <c r="F64" s="7">
        <f t="shared" si="0"/>
        <v>7</v>
      </c>
      <c r="G64" s="2"/>
      <c r="H64" s="2">
        <f t="shared" si="1"/>
        <v>0</v>
      </c>
      <c r="I64" s="3"/>
      <c r="J64" s="8">
        <v>4</v>
      </c>
      <c r="K64" s="9">
        <v>1</v>
      </c>
      <c r="L64" s="7">
        <f t="shared" si="2"/>
        <v>5</v>
      </c>
      <c r="M64" s="2">
        <f t="shared" si="6"/>
        <v>0</v>
      </c>
      <c r="N64" s="3"/>
      <c r="O64" s="6">
        <f t="shared" si="7"/>
        <v>12</v>
      </c>
      <c r="P64" s="14">
        <f t="shared" si="8"/>
        <v>0</v>
      </c>
      <c r="Q64" s="56"/>
      <c r="R64" s="57"/>
      <c r="S64" s="57"/>
    </row>
    <row r="65" spans="1:19">
      <c r="A65" s="10"/>
      <c r="B65" s="11" t="s">
        <v>70</v>
      </c>
      <c r="C65" s="7" t="s">
        <v>18</v>
      </c>
      <c r="D65" s="8">
        <v>6</v>
      </c>
      <c r="E65" s="9">
        <v>1</v>
      </c>
      <c r="F65" s="7">
        <f t="shared" si="0"/>
        <v>7</v>
      </c>
      <c r="G65" s="2"/>
      <c r="H65" s="2">
        <f t="shared" si="1"/>
        <v>0</v>
      </c>
      <c r="I65" s="3"/>
      <c r="J65" s="8">
        <v>4</v>
      </c>
      <c r="K65" s="9">
        <v>1</v>
      </c>
      <c r="L65" s="7">
        <f t="shared" si="2"/>
        <v>5</v>
      </c>
      <c r="M65" s="2">
        <f t="shared" si="6"/>
        <v>0</v>
      </c>
      <c r="N65" s="3"/>
      <c r="O65" s="6">
        <f t="shared" si="7"/>
        <v>12</v>
      </c>
      <c r="P65" s="14">
        <f t="shared" si="8"/>
        <v>0</v>
      </c>
      <c r="Q65" s="56"/>
      <c r="R65" s="57"/>
      <c r="S65" s="57"/>
    </row>
    <row r="66" spans="1:19">
      <c r="A66" s="10"/>
      <c r="B66" s="11" t="s">
        <v>71</v>
      </c>
      <c r="C66" s="7" t="s">
        <v>18</v>
      </c>
      <c r="D66" s="8">
        <v>6</v>
      </c>
      <c r="E66" s="9">
        <v>1</v>
      </c>
      <c r="F66" s="7">
        <f t="shared" si="0"/>
        <v>7</v>
      </c>
      <c r="G66" s="2"/>
      <c r="H66" s="2">
        <f t="shared" si="1"/>
        <v>0</v>
      </c>
      <c r="I66" s="3"/>
      <c r="J66" s="8">
        <v>4</v>
      </c>
      <c r="K66" s="9">
        <v>1</v>
      </c>
      <c r="L66" s="7">
        <f t="shared" si="2"/>
        <v>5</v>
      </c>
      <c r="M66" s="2">
        <f t="shared" si="6"/>
        <v>0</v>
      </c>
      <c r="N66" s="3"/>
      <c r="O66" s="6">
        <f t="shared" si="7"/>
        <v>12</v>
      </c>
      <c r="P66" s="14">
        <f t="shared" si="8"/>
        <v>0</v>
      </c>
      <c r="Q66" s="56"/>
      <c r="R66" s="57"/>
      <c r="S66" s="57"/>
    </row>
    <row r="67" spans="1:19">
      <c r="A67" s="10"/>
      <c r="B67" s="11" t="s">
        <v>72</v>
      </c>
      <c r="C67" s="7" t="s">
        <v>18</v>
      </c>
      <c r="D67" s="8">
        <v>6</v>
      </c>
      <c r="E67" s="9">
        <v>1</v>
      </c>
      <c r="F67" s="7">
        <f t="shared" si="0"/>
        <v>7</v>
      </c>
      <c r="G67" s="2"/>
      <c r="H67" s="2">
        <f t="shared" si="1"/>
        <v>0</v>
      </c>
      <c r="I67" s="3"/>
      <c r="J67" s="8">
        <v>4</v>
      </c>
      <c r="K67" s="9">
        <v>1</v>
      </c>
      <c r="L67" s="7">
        <f t="shared" si="2"/>
        <v>5</v>
      </c>
      <c r="M67" s="2">
        <f t="shared" si="6"/>
        <v>0</v>
      </c>
      <c r="N67" s="3"/>
      <c r="O67" s="6">
        <f t="shared" si="7"/>
        <v>12</v>
      </c>
      <c r="P67" s="14">
        <f t="shared" si="8"/>
        <v>0</v>
      </c>
      <c r="Q67" s="56"/>
      <c r="R67" s="57"/>
      <c r="S67" s="57"/>
    </row>
    <row r="68" spans="1:19">
      <c r="A68" s="10"/>
      <c r="B68" s="24" t="s">
        <v>73</v>
      </c>
      <c r="C68" s="24" t="s">
        <v>18</v>
      </c>
      <c r="D68" s="25">
        <v>1</v>
      </c>
      <c r="E68" s="9"/>
      <c r="F68" s="7">
        <f t="shared" si="0"/>
        <v>1</v>
      </c>
      <c r="G68" s="12"/>
      <c r="H68" s="2">
        <f t="shared" si="1"/>
        <v>0</v>
      </c>
      <c r="I68" s="3"/>
      <c r="J68" s="25">
        <v>1</v>
      </c>
      <c r="K68" s="9"/>
      <c r="L68" s="7">
        <f t="shared" si="2"/>
        <v>1</v>
      </c>
      <c r="M68" s="2">
        <f t="shared" si="6"/>
        <v>0</v>
      </c>
      <c r="N68" s="3"/>
      <c r="O68" s="6">
        <f t="shared" si="7"/>
        <v>2</v>
      </c>
      <c r="P68" s="14">
        <f t="shared" si="8"/>
        <v>0</v>
      </c>
      <c r="Q68" s="56"/>
      <c r="R68" s="57"/>
      <c r="S68" s="57"/>
    </row>
    <row r="69" spans="1:19">
      <c r="A69" s="10"/>
      <c r="B69" s="24" t="s">
        <v>74</v>
      </c>
      <c r="C69" s="24" t="s">
        <v>18</v>
      </c>
      <c r="D69" s="25">
        <v>1</v>
      </c>
      <c r="E69" s="9"/>
      <c r="F69" s="7">
        <f t="shared" ref="F69:F132" si="9">E69+D69</f>
        <v>1</v>
      </c>
      <c r="G69" s="12"/>
      <c r="H69" s="2">
        <f t="shared" ref="H69:H132" si="10">G69*F69</f>
        <v>0</v>
      </c>
      <c r="I69" s="3"/>
      <c r="J69" s="25">
        <v>1</v>
      </c>
      <c r="K69" s="9"/>
      <c r="L69" s="7">
        <f t="shared" si="2"/>
        <v>1</v>
      </c>
      <c r="M69" s="2">
        <f t="shared" si="6"/>
        <v>0</v>
      </c>
      <c r="N69" s="3"/>
      <c r="O69" s="6">
        <f t="shared" si="7"/>
        <v>2</v>
      </c>
      <c r="P69" s="14">
        <f t="shared" si="8"/>
        <v>0</v>
      </c>
      <c r="Q69" s="56"/>
      <c r="R69" s="57"/>
      <c r="S69" s="57"/>
    </row>
    <row r="70" spans="1:19">
      <c r="A70" s="10"/>
      <c r="B70" s="24" t="s">
        <v>75</v>
      </c>
      <c r="C70" s="24" t="s">
        <v>18</v>
      </c>
      <c r="D70" s="25">
        <v>1</v>
      </c>
      <c r="E70" s="9"/>
      <c r="F70" s="7">
        <f t="shared" si="9"/>
        <v>1</v>
      </c>
      <c r="G70" s="12"/>
      <c r="H70" s="2">
        <f t="shared" si="10"/>
        <v>0</v>
      </c>
      <c r="I70" s="3"/>
      <c r="J70" s="25">
        <v>1</v>
      </c>
      <c r="K70" s="9"/>
      <c r="L70" s="7">
        <f t="shared" si="2"/>
        <v>1</v>
      </c>
      <c r="M70" s="2">
        <f t="shared" si="6"/>
        <v>0</v>
      </c>
      <c r="N70" s="3"/>
      <c r="O70" s="6">
        <f t="shared" si="7"/>
        <v>2</v>
      </c>
      <c r="P70" s="14">
        <f t="shared" si="8"/>
        <v>0</v>
      </c>
      <c r="Q70" s="56"/>
      <c r="R70" s="57"/>
      <c r="S70" s="57"/>
    </row>
    <row r="71" spans="1:19">
      <c r="A71" s="6"/>
      <c r="B71" s="3" t="s">
        <v>76</v>
      </c>
      <c r="C71" s="3"/>
      <c r="D71" s="15"/>
      <c r="E71" s="16"/>
      <c r="F71" s="3"/>
      <c r="G71" s="17"/>
      <c r="H71" s="17"/>
      <c r="I71" s="17">
        <f>H49+H50+H51+H53+H54+H55+H56+H57+H58+H59++H61+H62+H63+H64+H65+H66+H67+H68+H69+H70</f>
        <v>0</v>
      </c>
      <c r="J71" s="15"/>
      <c r="K71" s="16"/>
      <c r="L71" s="3"/>
      <c r="M71" s="17"/>
      <c r="N71" s="17">
        <f>M49+M50+M51+M53+M54+M55+M56+M57+M58+M59+M61+M62+M63+M64+M65+M66+M67+M68+M69+M70</f>
        <v>0</v>
      </c>
      <c r="O71" s="6"/>
      <c r="P71" s="14"/>
      <c r="Q71" s="58"/>
      <c r="R71" s="57"/>
      <c r="S71" s="57"/>
    </row>
    <row r="72" spans="1:19" ht="75">
      <c r="A72" s="6">
        <v>9</v>
      </c>
      <c r="B72" s="1" t="s">
        <v>77</v>
      </c>
      <c r="C72" s="7"/>
      <c r="D72" s="8"/>
      <c r="E72" s="9"/>
      <c r="F72" s="7"/>
      <c r="G72" s="2"/>
      <c r="H72" s="2"/>
      <c r="I72" s="3"/>
      <c r="J72" s="8"/>
      <c r="K72" s="9"/>
      <c r="L72" s="7"/>
      <c r="M72" s="2"/>
      <c r="N72" s="3"/>
      <c r="O72" s="6"/>
      <c r="P72" s="14"/>
      <c r="Q72" s="56"/>
      <c r="R72" s="57"/>
      <c r="S72" s="57"/>
    </row>
    <row r="73" spans="1:19">
      <c r="A73" s="10"/>
      <c r="B73" s="11" t="s">
        <v>78</v>
      </c>
      <c r="C73" s="7" t="s">
        <v>18</v>
      </c>
      <c r="D73" s="8">
        <v>3</v>
      </c>
      <c r="E73" s="9">
        <v>1</v>
      </c>
      <c r="F73" s="7">
        <f t="shared" si="9"/>
        <v>4</v>
      </c>
      <c r="G73" s="12"/>
      <c r="H73" s="2">
        <f t="shared" si="10"/>
        <v>0</v>
      </c>
      <c r="I73" s="3"/>
      <c r="J73" s="8">
        <v>3</v>
      </c>
      <c r="K73" s="9"/>
      <c r="L73" s="7">
        <f t="shared" si="2"/>
        <v>3</v>
      </c>
      <c r="M73" s="2">
        <f t="shared" ref="M73:M79" si="11">G73*L73</f>
        <v>0</v>
      </c>
      <c r="N73" s="3"/>
      <c r="O73" s="6">
        <f t="shared" ref="O73:O79" si="12">F73+L73</f>
        <v>7</v>
      </c>
      <c r="P73" s="14">
        <f t="shared" ref="P73:P79" si="13">O73*G73</f>
        <v>0</v>
      </c>
      <c r="Q73" s="56"/>
      <c r="R73" s="57"/>
      <c r="S73" s="57"/>
    </row>
    <row r="74" spans="1:19" ht="23.25">
      <c r="A74" s="10"/>
      <c r="B74" s="11" t="s">
        <v>79</v>
      </c>
      <c r="C74" s="7" t="s">
        <v>18</v>
      </c>
      <c r="D74" s="8">
        <v>2</v>
      </c>
      <c r="E74" s="9">
        <v>1</v>
      </c>
      <c r="F74" s="7">
        <f t="shared" si="9"/>
        <v>3</v>
      </c>
      <c r="G74" s="12"/>
      <c r="H74" s="2">
        <f t="shared" si="10"/>
        <v>0</v>
      </c>
      <c r="I74" s="3"/>
      <c r="J74" s="8">
        <v>2</v>
      </c>
      <c r="K74" s="9"/>
      <c r="L74" s="7">
        <f t="shared" si="2"/>
        <v>2</v>
      </c>
      <c r="M74" s="2">
        <f t="shared" si="11"/>
        <v>0</v>
      </c>
      <c r="N74" s="3"/>
      <c r="O74" s="6">
        <f t="shared" si="12"/>
        <v>5</v>
      </c>
      <c r="P74" s="14">
        <f t="shared" si="13"/>
        <v>0</v>
      </c>
      <c r="Q74" s="56"/>
      <c r="R74" s="57"/>
      <c r="S74" s="57"/>
    </row>
    <row r="75" spans="1:19">
      <c r="A75" s="10"/>
      <c r="B75" s="11" t="s">
        <v>80</v>
      </c>
      <c r="C75" s="7" t="s">
        <v>18</v>
      </c>
      <c r="D75" s="8">
        <v>1</v>
      </c>
      <c r="E75" s="9">
        <v>1</v>
      </c>
      <c r="F75" s="7">
        <f t="shared" si="9"/>
        <v>2</v>
      </c>
      <c r="G75" s="12"/>
      <c r="H75" s="2">
        <f t="shared" si="10"/>
        <v>0</v>
      </c>
      <c r="I75" s="3"/>
      <c r="J75" s="8">
        <v>1</v>
      </c>
      <c r="K75" s="9"/>
      <c r="L75" s="7">
        <f t="shared" si="2"/>
        <v>1</v>
      </c>
      <c r="M75" s="2">
        <f t="shared" si="11"/>
        <v>0</v>
      </c>
      <c r="N75" s="3"/>
      <c r="O75" s="6">
        <f t="shared" si="12"/>
        <v>3</v>
      </c>
      <c r="P75" s="14">
        <f t="shared" si="13"/>
        <v>0</v>
      </c>
      <c r="Q75" s="56"/>
      <c r="R75" s="57"/>
      <c r="S75" s="57"/>
    </row>
    <row r="76" spans="1:19">
      <c r="A76" s="10"/>
      <c r="B76" s="11" t="s">
        <v>81</v>
      </c>
      <c r="C76" s="7" t="s">
        <v>18</v>
      </c>
      <c r="D76" s="8">
        <v>3</v>
      </c>
      <c r="E76" s="9">
        <v>1</v>
      </c>
      <c r="F76" s="7">
        <f t="shared" si="9"/>
        <v>4</v>
      </c>
      <c r="G76" s="12"/>
      <c r="H76" s="2">
        <f t="shared" si="10"/>
        <v>0</v>
      </c>
      <c r="I76" s="3"/>
      <c r="J76" s="8">
        <v>3</v>
      </c>
      <c r="K76" s="9"/>
      <c r="L76" s="7">
        <f t="shared" si="2"/>
        <v>3</v>
      </c>
      <c r="M76" s="2">
        <f t="shared" si="11"/>
        <v>0</v>
      </c>
      <c r="N76" s="3"/>
      <c r="O76" s="6">
        <f t="shared" si="12"/>
        <v>7</v>
      </c>
      <c r="P76" s="14">
        <f t="shared" si="13"/>
        <v>0</v>
      </c>
      <c r="Q76" s="56"/>
      <c r="R76" s="57"/>
      <c r="S76" s="57"/>
    </row>
    <row r="77" spans="1:19">
      <c r="A77" s="10"/>
      <c r="B77" s="11" t="s">
        <v>82</v>
      </c>
      <c r="C77" s="7" t="s">
        <v>18</v>
      </c>
      <c r="D77" s="8">
        <v>3</v>
      </c>
      <c r="E77" s="9">
        <v>1</v>
      </c>
      <c r="F77" s="7">
        <f t="shared" si="9"/>
        <v>4</v>
      </c>
      <c r="G77" s="12"/>
      <c r="H77" s="2">
        <f t="shared" si="10"/>
        <v>0</v>
      </c>
      <c r="I77" s="3"/>
      <c r="J77" s="8">
        <v>3</v>
      </c>
      <c r="K77" s="9"/>
      <c r="L77" s="7">
        <f t="shared" si="2"/>
        <v>3</v>
      </c>
      <c r="M77" s="2">
        <f t="shared" si="11"/>
        <v>0</v>
      </c>
      <c r="N77" s="3"/>
      <c r="O77" s="6">
        <f t="shared" si="12"/>
        <v>7</v>
      </c>
      <c r="P77" s="14">
        <f t="shared" si="13"/>
        <v>0</v>
      </c>
      <c r="Q77" s="56"/>
      <c r="R77" s="57"/>
      <c r="S77" s="57"/>
    </row>
    <row r="78" spans="1:19">
      <c r="A78" s="10"/>
      <c r="B78" s="11" t="s">
        <v>83</v>
      </c>
      <c r="C78" s="7" t="s">
        <v>18</v>
      </c>
      <c r="D78" s="8">
        <v>3</v>
      </c>
      <c r="E78" s="9">
        <v>1</v>
      </c>
      <c r="F78" s="7">
        <f t="shared" si="9"/>
        <v>4</v>
      </c>
      <c r="G78" s="12"/>
      <c r="H78" s="2">
        <f t="shared" si="10"/>
        <v>0</v>
      </c>
      <c r="I78" s="3"/>
      <c r="J78" s="8">
        <v>3</v>
      </c>
      <c r="K78" s="9"/>
      <c r="L78" s="7">
        <f t="shared" si="2"/>
        <v>3</v>
      </c>
      <c r="M78" s="2">
        <f t="shared" si="11"/>
        <v>0</v>
      </c>
      <c r="N78" s="3"/>
      <c r="O78" s="6">
        <f t="shared" si="12"/>
        <v>7</v>
      </c>
      <c r="P78" s="14">
        <f t="shared" si="13"/>
        <v>0</v>
      </c>
      <c r="Q78" s="56"/>
      <c r="R78" s="57"/>
      <c r="S78" s="57"/>
    </row>
    <row r="79" spans="1:19">
      <c r="A79" s="10"/>
      <c r="B79" s="11" t="s">
        <v>84</v>
      </c>
      <c r="C79" s="7" t="s">
        <v>18</v>
      </c>
      <c r="D79" s="8">
        <v>3</v>
      </c>
      <c r="E79" s="9">
        <v>1</v>
      </c>
      <c r="F79" s="7">
        <f t="shared" si="9"/>
        <v>4</v>
      </c>
      <c r="G79" s="12"/>
      <c r="H79" s="2">
        <f t="shared" si="10"/>
        <v>0</v>
      </c>
      <c r="I79" s="3"/>
      <c r="J79" s="8">
        <v>3</v>
      </c>
      <c r="K79" s="9"/>
      <c r="L79" s="7">
        <f t="shared" si="2"/>
        <v>3</v>
      </c>
      <c r="M79" s="2">
        <f t="shared" si="11"/>
        <v>0</v>
      </c>
      <c r="N79" s="3"/>
      <c r="O79" s="6">
        <f t="shared" si="12"/>
        <v>7</v>
      </c>
      <c r="P79" s="14">
        <f t="shared" si="13"/>
        <v>0</v>
      </c>
      <c r="Q79" s="56"/>
      <c r="R79" s="57"/>
      <c r="S79" s="57"/>
    </row>
    <row r="80" spans="1:19">
      <c r="A80" s="6"/>
      <c r="B80" s="3" t="s">
        <v>85</v>
      </c>
      <c r="C80" s="3"/>
      <c r="D80" s="15"/>
      <c r="E80" s="16"/>
      <c r="F80" s="3"/>
      <c r="G80" s="17"/>
      <c r="H80" s="17"/>
      <c r="I80" s="17">
        <f>H73+H74+H75+H76+H77+H78+H79</f>
        <v>0</v>
      </c>
      <c r="J80" s="15"/>
      <c r="K80" s="16"/>
      <c r="L80" s="3"/>
      <c r="M80" s="17"/>
      <c r="N80" s="17">
        <f>M73+M74+M75+M76+M77+M78+M79</f>
        <v>0</v>
      </c>
      <c r="O80" s="6"/>
      <c r="P80" s="14"/>
      <c r="Q80" s="56"/>
      <c r="R80" s="57"/>
      <c r="S80" s="57"/>
    </row>
    <row r="81" spans="1:19" ht="75">
      <c r="A81" s="6">
        <v>10</v>
      </c>
      <c r="B81" s="1" t="s">
        <v>86</v>
      </c>
      <c r="C81" s="7"/>
      <c r="D81" s="8"/>
      <c r="E81" s="9"/>
      <c r="F81" s="7"/>
      <c r="G81" s="2"/>
      <c r="H81" s="2"/>
      <c r="I81" s="3"/>
      <c r="J81" s="8"/>
      <c r="K81" s="9"/>
      <c r="L81" s="7"/>
      <c r="M81" s="2"/>
      <c r="N81" s="3"/>
      <c r="O81" s="6"/>
      <c r="P81" s="14"/>
      <c r="Q81" s="56"/>
      <c r="R81" s="57"/>
      <c r="S81" s="57"/>
    </row>
    <row r="82" spans="1:19">
      <c r="A82" s="10"/>
      <c r="B82" s="11" t="s">
        <v>87</v>
      </c>
      <c r="C82" s="7" t="s">
        <v>18</v>
      </c>
      <c r="D82" s="8">
        <v>2</v>
      </c>
      <c r="E82" s="9"/>
      <c r="F82" s="7">
        <f t="shared" si="9"/>
        <v>2</v>
      </c>
      <c r="G82" s="2"/>
      <c r="H82" s="2">
        <f t="shared" si="10"/>
        <v>0</v>
      </c>
      <c r="I82" s="3"/>
      <c r="J82" s="8">
        <v>2</v>
      </c>
      <c r="K82" s="9"/>
      <c r="L82" s="7">
        <f t="shared" si="2"/>
        <v>2</v>
      </c>
      <c r="M82" s="2">
        <f>G82*L82</f>
        <v>0</v>
      </c>
      <c r="N82" s="3"/>
      <c r="O82" s="6">
        <f t="shared" ref="O82:O94" si="14">F82+L82</f>
        <v>4</v>
      </c>
      <c r="P82" s="14">
        <f t="shared" ref="P82:P94" si="15">O82*G82</f>
        <v>0</v>
      </c>
      <c r="Q82" s="56"/>
      <c r="R82" s="57"/>
      <c r="S82" s="57"/>
    </row>
    <row r="83" spans="1:19">
      <c r="A83" s="10"/>
      <c r="B83" s="11" t="s">
        <v>88</v>
      </c>
      <c r="C83" s="7" t="s">
        <v>18</v>
      </c>
      <c r="D83" s="8">
        <v>2</v>
      </c>
      <c r="E83" s="9"/>
      <c r="F83" s="7">
        <f t="shared" si="9"/>
        <v>2</v>
      </c>
      <c r="G83" s="2"/>
      <c r="H83" s="2">
        <f t="shared" si="10"/>
        <v>0</v>
      </c>
      <c r="I83" s="3"/>
      <c r="J83" s="8">
        <v>2</v>
      </c>
      <c r="K83" s="9"/>
      <c r="L83" s="7">
        <f t="shared" si="2"/>
        <v>2</v>
      </c>
      <c r="M83" s="2">
        <f>G83*L83</f>
        <v>0</v>
      </c>
      <c r="N83" s="3"/>
      <c r="O83" s="6">
        <f t="shared" si="14"/>
        <v>4</v>
      </c>
      <c r="P83" s="14">
        <f t="shared" si="15"/>
        <v>0</v>
      </c>
      <c r="Q83" s="56"/>
      <c r="R83" s="57"/>
      <c r="S83" s="57"/>
    </row>
    <row r="84" spans="1:19">
      <c r="A84" s="10"/>
      <c r="B84" s="24" t="s">
        <v>89</v>
      </c>
      <c r="C84" s="7" t="s">
        <v>18</v>
      </c>
      <c r="D84" s="8">
        <v>2</v>
      </c>
      <c r="E84" s="9"/>
      <c r="F84" s="7">
        <f t="shared" si="9"/>
        <v>2</v>
      </c>
      <c r="G84" s="12"/>
      <c r="H84" s="2">
        <f t="shared" si="10"/>
        <v>0</v>
      </c>
      <c r="I84" s="3"/>
      <c r="J84" s="8">
        <v>2</v>
      </c>
      <c r="K84" s="9"/>
      <c r="L84" s="7">
        <f t="shared" si="2"/>
        <v>2</v>
      </c>
      <c r="M84" s="2">
        <f>G84*L84</f>
        <v>0</v>
      </c>
      <c r="N84" s="3"/>
      <c r="O84" s="6">
        <f t="shared" si="14"/>
        <v>4</v>
      </c>
      <c r="P84" s="14">
        <f t="shared" si="15"/>
        <v>0</v>
      </c>
      <c r="Q84" s="56"/>
      <c r="R84" s="57"/>
      <c r="S84" s="57"/>
    </row>
    <row r="85" spans="1:19">
      <c r="A85" s="10"/>
      <c r="B85" s="24" t="s">
        <v>90</v>
      </c>
      <c r="C85" s="7" t="s">
        <v>18</v>
      </c>
      <c r="D85" s="8">
        <v>2</v>
      </c>
      <c r="E85" s="9"/>
      <c r="F85" s="7">
        <f t="shared" si="9"/>
        <v>2</v>
      </c>
      <c r="G85" s="12"/>
      <c r="H85" s="2">
        <f t="shared" si="10"/>
        <v>0</v>
      </c>
      <c r="I85" s="3"/>
      <c r="J85" s="8">
        <v>2</v>
      </c>
      <c r="K85" s="9"/>
      <c r="L85" s="7">
        <f t="shared" si="2"/>
        <v>2</v>
      </c>
      <c r="M85" s="2">
        <f>G85*L85</f>
        <v>0</v>
      </c>
      <c r="N85" s="3"/>
      <c r="O85" s="6">
        <f t="shared" si="14"/>
        <v>4</v>
      </c>
      <c r="P85" s="14">
        <f t="shared" si="15"/>
        <v>0</v>
      </c>
      <c r="Q85" s="56"/>
      <c r="R85" s="57"/>
      <c r="S85" s="57"/>
    </row>
    <row r="86" spans="1:19">
      <c r="A86" s="6"/>
      <c r="B86" s="3" t="s">
        <v>91</v>
      </c>
      <c r="C86" s="3"/>
      <c r="D86" s="15"/>
      <c r="E86" s="16"/>
      <c r="F86" s="3"/>
      <c r="G86" s="17"/>
      <c r="H86" s="17"/>
      <c r="I86" s="17">
        <f>H82+H83+H84+H85</f>
        <v>0</v>
      </c>
      <c r="J86" s="15"/>
      <c r="K86" s="16"/>
      <c r="L86" s="3"/>
      <c r="M86" s="17"/>
      <c r="N86" s="17">
        <f>M82+M83+M84+M85</f>
        <v>0</v>
      </c>
      <c r="O86" s="6">
        <f t="shared" si="14"/>
        <v>0</v>
      </c>
      <c r="P86" s="14">
        <f t="shared" si="15"/>
        <v>0</v>
      </c>
      <c r="Q86" s="56"/>
      <c r="R86" s="57"/>
      <c r="S86" s="57"/>
    </row>
    <row r="87" spans="1:19" ht="22.5">
      <c r="A87" s="6">
        <v>11</v>
      </c>
      <c r="B87" s="1" t="s">
        <v>92</v>
      </c>
      <c r="C87" s="7"/>
      <c r="D87" s="8"/>
      <c r="E87" s="9"/>
      <c r="F87" s="7"/>
      <c r="G87" s="2"/>
      <c r="H87" s="2"/>
      <c r="I87" s="3"/>
      <c r="J87" s="8"/>
      <c r="K87" s="9"/>
      <c r="L87" s="7"/>
      <c r="M87" s="2"/>
      <c r="N87" s="3"/>
      <c r="O87" s="6">
        <f t="shared" si="14"/>
        <v>0</v>
      </c>
      <c r="P87" s="14">
        <f t="shared" si="15"/>
        <v>0</v>
      </c>
      <c r="Q87" s="56"/>
      <c r="R87" s="57"/>
      <c r="S87" s="57"/>
    </row>
    <row r="88" spans="1:19">
      <c r="A88" s="10"/>
      <c r="B88" s="11" t="s">
        <v>93</v>
      </c>
      <c r="C88" s="7" t="s">
        <v>18</v>
      </c>
      <c r="D88" s="8">
        <v>2</v>
      </c>
      <c r="E88" s="9">
        <v>0</v>
      </c>
      <c r="F88" s="7">
        <f t="shared" si="9"/>
        <v>2</v>
      </c>
      <c r="G88" s="2"/>
      <c r="H88" s="2">
        <f t="shared" si="10"/>
        <v>0</v>
      </c>
      <c r="I88" s="3"/>
      <c r="J88" s="8">
        <v>2</v>
      </c>
      <c r="K88" s="9">
        <v>1</v>
      </c>
      <c r="L88" s="7">
        <f t="shared" si="2"/>
        <v>3</v>
      </c>
      <c r="M88" s="2">
        <f t="shared" ref="M88:M94" si="16">G88*L88</f>
        <v>0</v>
      </c>
      <c r="N88" s="3"/>
      <c r="O88" s="6">
        <f t="shared" si="14"/>
        <v>5</v>
      </c>
      <c r="P88" s="14">
        <f t="shared" si="15"/>
        <v>0</v>
      </c>
      <c r="Q88" s="56"/>
      <c r="R88" s="57"/>
      <c r="S88" s="57"/>
    </row>
    <row r="89" spans="1:19">
      <c r="A89" s="10"/>
      <c r="B89" s="11" t="s">
        <v>94</v>
      </c>
      <c r="C89" s="7" t="s">
        <v>18</v>
      </c>
      <c r="D89" s="8">
        <v>2</v>
      </c>
      <c r="E89" s="9">
        <v>0</v>
      </c>
      <c r="F89" s="7">
        <f t="shared" si="9"/>
        <v>2</v>
      </c>
      <c r="G89" s="2"/>
      <c r="H89" s="2">
        <f t="shared" si="10"/>
        <v>0</v>
      </c>
      <c r="I89" s="3"/>
      <c r="J89" s="8">
        <v>2</v>
      </c>
      <c r="K89" s="9">
        <v>1</v>
      </c>
      <c r="L89" s="7">
        <f t="shared" si="2"/>
        <v>3</v>
      </c>
      <c r="M89" s="2">
        <f t="shared" si="16"/>
        <v>0</v>
      </c>
      <c r="N89" s="3"/>
      <c r="O89" s="6">
        <f t="shared" si="14"/>
        <v>5</v>
      </c>
      <c r="P89" s="14">
        <f t="shared" si="15"/>
        <v>0</v>
      </c>
      <c r="Q89" s="56"/>
      <c r="R89" s="57"/>
      <c r="S89" s="57"/>
    </row>
    <row r="90" spans="1:19">
      <c r="A90" s="10"/>
      <c r="B90" s="11" t="s">
        <v>95</v>
      </c>
      <c r="C90" s="7" t="s">
        <v>18</v>
      </c>
      <c r="D90" s="8">
        <v>2</v>
      </c>
      <c r="E90" s="9">
        <v>0</v>
      </c>
      <c r="F90" s="7">
        <f t="shared" si="9"/>
        <v>2</v>
      </c>
      <c r="G90" s="2"/>
      <c r="H90" s="2">
        <f t="shared" si="10"/>
        <v>0</v>
      </c>
      <c r="I90" s="3"/>
      <c r="J90" s="8">
        <v>2</v>
      </c>
      <c r="K90" s="9">
        <v>1</v>
      </c>
      <c r="L90" s="7">
        <f t="shared" si="2"/>
        <v>3</v>
      </c>
      <c r="M90" s="2">
        <f t="shared" si="16"/>
        <v>0</v>
      </c>
      <c r="N90" s="3"/>
      <c r="O90" s="6">
        <f t="shared" si="14"/>
        <v>5</v>
      </c>
      <c r="P90" s="14">
        <f t="shared" si="15"/>
        <v>0</v>
      </c>
      <c r="Q90" s="56"/>
      <c r="R90" s="57"/>
      <c r="S90" s="57"/>
    </row>
    <row r="91" spans="1:19">
      <c r="A91" s="10"/>
      <c r="B91" s="11" t="s">
        <v>96</v>
      </c>
      <c r="C91" s="7" t="s">
        <v>18</v>
      </c>
      <c r="D91" s="8">
        <v>4</v>
      </c>
      <c r="E91" s="9">
        <v>0</v>
      </c>
      <c r="F91" s="7">
        <f t="shared" si="9"/>
        <v>4</v>
      </c>
      <c r="G91" s="2"/>
      <c r="H91" s="2">
        <f t="shared" si="10"/>
        <v>0</v>
      </c>
      <c r="I91" s="3"/>
      <c r="J91" s="8">
        <v>4</v>
      </c>
      <c r="K91" s="9">
        <v>2</v>
      </c>
      <c r="L91" s="7">
        <f t="shared" si="2"/>
        <v>6</v>
      </c>
      <c r="M91" s="2">
        <f t="shared" si="16"/>
        <v>0</v>
      </c>
      <c r="N91" s="3"/>
      <c r="O91" s="6">
        <f t="shared" si="14"/>
        <v>10</v>
      </c>
      <c r="P91" s="14">
        <f t="shared" si="15"/>
        <v>0</v>
      </c>
      <c r="Q91" s="56"/>
      <c r="R91" s="57"/>
      <c r="S91" s="57"/>
    </row>
    <row r="92" spans="1:19">
      <c r="A92" s="10"/>
      <c r="B92" s="11" t="s">
        <v>97</v>
      </c>
      <c r="C92" s="7" t="s">
        <v>18</v>
      </c>
      <c r="D92" s="8">
        <v>2</v>
      </c>
      <c r="E92" s="9">
        <v>0</v>
      </c>
      <c r="F92" s="7">
        <f t="shared" si="9"/>
        <v>2</v>
      </c>
      <c r="G92" s="2"/>
      <c r="H92" s="2">
        <f t="shared" si="10"/>
        <v>0</v>
      </c>
      <c r="I92" s="3"/>
      <c r="J92" s="8">
        <v>2</v>
      </c>
      <c r="K92" s="9">
        <v>1</v>
      </c>
      <c r="L92" s="7">
        <f t="shared" si="2"/>
        <v>3</v>
      </c>
      <c r="M92" s="2">
        <f t="shared" si="16"/>
        <v>0</v>
      </c>
      <c r="N92" s="3"/>
      <c r="O92" s="6">
        <f t="shared" si="14"/>
        <v>5</v>
      </c>
      <c r="P92" s="14">
        <f t="shared" si="15"/>
        <v>0</v>
      </c>
      <c r="Q92" s="56"/>
      <c r="R92" s="57"/>
      <c r="S92" s="57"/>
    </row>
    <row r="93" spans="1:19">
      <c r="A93" s="10"/>
      <c r="B93" s="11" t="s">
        <v>98</v>
      </c>
      <c r="C93" s="7" t="s">
        <v>18</v>
      </c>
      <c r="D93" s="8">
        <v>2</v>
      </c>
      <c r="E93" s="9">
        <v>0</v>
      </c>
      <c r="F93" s="7">
        <f t="shared" si="9"/>
        <v>2</v>
      </c>
      <c r="G93" s="2"/>
      <c r="H93" s="2">
        <f t="shared" si="10"/>
        <v>0</v>
      </c>
      <c r="I93" s="3"/>
      <c r="J93" s="8">
        <v>2</v>
      </c>
      <c r="K93" s="9">
        <v>1</v>
      </c>
      <c r="L93" s="7">
        <f t="shared" ref="L93:L154" si="17">K93+J93</f>
        <v>3</v>
      </c>
      <c r="M93" s="2">
        <f t="shared" si="16"/>
        <v>0</v>
      </c>
      <c r="N93" s="3"/>
      <c r="O93" s="6">
        <f t="shared" si="14"/>
        <v>5</v>
      </c>
      <c r="P93" s="14">
        <f t="shared" si="15"/>
        <v>0</v>
      </c>
      <c r="Q93" s="56"/>
      <c r="R93" s="57"/>
      <c r="S93" s="57"/>
    </row>
    <row r="94" spans="1:19">
      <c r="A94" s="10"/>
      <c r="B94" s="11" t="s">
        <v>99</v>
      </c>
      <c r="C94" s="7" t="s">
        <v>18</v>
      </c>
      <c r="D94" s="8">
        <v>2</v>
      </c>
      <c r="E94" s="9">
        <v>0</v>
      </c>
      <c r="F94" s="7">
        <f t="shared" si="9"/>
        <v>2</v>
      </c>
      <c r="G94" s="2"/>
      <c r="H94" s="2">
        <f t="shared" si="10"/>
        <v>0</v>
      </c>
      <c r="I94" s="3"/>
      <c r="J94" s="8">
        <v>2</v>
      </c>
      <c r="K94" s="9">
        <v>1</v>
      </c>
      <c r="L94" s="7">
        <f t="shared" si="17"/>
        <v>3</v>
      </c>
      <c r="M94" s="2">
        <f t="shared" si="16"/>
        <v>0</v>
      </c>
      <c r="N94" s="3"/>
      <c r="O94" s="6">
        <f t="shared" si="14"/>
        <v>5</v>
      </c>
      <c r="P94" s="14">
        <f t="shared" si="15"/>
        <v>0</v>
      </c>
      <c r="Q94" s="56"/>
      <c r="R94" s="57"/>
      <c r="S94" s="57"/>
    </row>
    <row r="95" spans="1:19">
      <c r="A95" s="6"/>
      <c r="B95" s="3" t="s">
        <v>100</v>
      </c>
      <c r="C95" s="3"/>
      <c r="D95" s="15"/>
      <c r="E95" s="16"/>
      <c r="F95" s="3"/>
      <c r="G95" s="17"/>
      <c r="H95" s="17"/>
      <c r="I95" s="17">
        <f>H88+H89+H90+H91+H92+H93+H94</f>
        <v>0</v>
      </c>
      <c r="J95" s="15"/>
      <c r="K95" s="16"/>
      <c r="L95" s="3"/>
      <c r="M95" s="17"/>
      <c r="N95" s="17">
        <f>M88+M89+M90+M91+M92+M93+M94</f>
        <v>0</v>
      </c>
      <c r="O95" s="6"/>
      <c r="P95" s="14"/>
      <c r="Q95" s="56"/>
      <c r="R95" s="57"/>
      <c r="S95" s="57"/>
    </row>
    <row r="96" spans="1:19" ht="22.5">
      <c r="A96" s="6">
        <v>12</v>
      </c>
      <c r="B96" s="1" t="s">
        <v>101</v>
      </c>
      <c r="C96" s="7"/>
      <c r="D96" s="8"/>
      <c r="E96" s="9"/>
      <c r="F96" s="7"/>
      <c r="G96" s="2"/>
      <c r="H96" s="2"/>
      <c r="I96" s="3"/>
      <c r="J96" s="8"/>
      <c r="K96" s="9"/>
      <c r="L96" s="7"/>
      <c r="M96" s="2"/>
      <c r="N96" s="3"/>
      <c r="O96" s="6"/>
      <c r="P96" s="14"/>
      <c r="Q96" s="56"/>
      <c r="R96" s="57"/>
      <c r="S96" s="57"/>
    </row>
    <row r="97" spans="1:19">
      <c r="A97" s="10"/>
      <c r="B97" s="11" t="s">
        <v>102</v>
      </c>
      <c r="C97" s="7" t="s">
        <v>18</v>
      </c>
      <c r="D97" s="8">
        <v>5</v>
      </c>
      <c r="E97" s="9">
        <v>0</v>
      </c>
      <c r="F97" s="7">
        <f t="shared" si="9"/>
        <v>5</v>
      </c>
      <c r="G97" s="2"/>
      <c r="H97" s="2">
        <f t="shared" si="10"/>
        <v>0</v>
      </c>
      <c r="I97" s="3"/>
      <c r="J97" s="8">
        <v>5</v>
      </c>
      <c r="K97" s="9">
        <v>0</v>
      </c>
      <c r="L97" s="7">
        <f t="shared" si="17"/>
        <v>5</v>
      </c>
      <c r="M97" s="2">
        <f>G97*L97</f>
        <v>0</v>
      </c>
      <c r="N97" s="3"/>
      <c r="O97" s="6">
        <f>F97+L97</f>
        <v>10</v>
      </c>
      <c r="P97" s="14">
        <f>O97*G97</f>
        <v>0</v>
      </c>
      <c r="Q97" s="56"/>
      <c r="R97" s="57"/>
      <c r="S97" s="57"/>
    </row>
    <row r="98" spans="1:19">
      <c r="A98" s="10"/>
      <c r="B98" s="11" t="s">
        <v>103</v>
      </c>
      <c r="C98" s="7" t="s">
        <v>18</v>
      </c>
      <c r="D98" s="8">
        <v>5</v>
      </c>
      <c r="E98" s="9">
        <v>0</v>
      </c>
      <c r="F98" s="7">
        <f t="shared" si="9"/>
        <v>5</v>
      </c>
      <c r="G98" s="2"/>
      <c r="H98" s="2">
        <f t="shared" si="10"/>
        <v>0</v>
      </c>
      <c r="I98" s="3"/>
      <c r="J98" s="8">
        <v>5</v>
      </c>
      <c r="K98" s="9">
        <v>0</v>
      </c>
      <c r="L98" s="7">
        <f t="shared" si="17"/>
        <v>5</v>
      </c>
      <c r="M98" s="2">
        <f>G98*L98</f>
        <v>0</v>
      </c>
      <c r="N98" s="3"/>
      <c r="O98" s="6">
        <f>F98+L98</f>
        <v>10</v>
      </c>
      <c r="P98" s="14">
        <f>O98*G98</f>
        <v>0</v>
      </c>
      <c r="Q98" s="56"/>
      <c r="R98" s="57"/>
      <c r="S98" s="57"/>
    </row>
    <row r="99" spans="1:19">
      <c r="A99" s="6"/>
      <c r="B99" s="3" t="s">
        <v>104</v>
      </c>
      <c r="C99" s="3"/>
      <c r="D99" s="15"/>
      <c r="E99" s="16"/>
      <c r="F99" s="3">
        <f t="shared" si="9"/>
        <v>0</v>
      </c>
      <c r="G99" s="17"/>
      <c r="H99" s="17"/>
      <c r="I99" s="17">
        <f>H97+H98</f>
        <v>0</v>
      </c>
      <c r="J99" s="15"/>
      <c r="K99" s="16"/>
      <c r="L99" s="3"/>
      <c r="M99" s="17"/>
      <c r="N99" s="17">
        <f>M97+M98</f>
        <v>0</v>
      </c>
      <c r="O99" s="6"/>
      <c r="P99" s="14"/>
      <c r="Q99" s="56"/>
      <c r="R99" s="57"/>
      <c r="S99" s="57"/>
    </row>
    <row r="100" spans="1:19">
      <c r="A100" s="6">
        <v>13</v>
      </c>
      <c r="B100" s="1" t="s">
        <v>105</v>
      </c>
      <c r="C100" s="7"/>
      <c r="D100" s="8"/>
      <c r="E100" s="9"/>
      <c r="F100" s="7">
        <f t="shared" si="9"/>
        <v>0</v>
      </c>
      <c r="G100" s="2"/>
      <c r="H100" s="2"/>
      <c r="I100" s="3"/>
      <c r="J100" s="8"/>
      <c r="K100" s="9"/>
      <c r="L100" s="7"/>
      <c r="M100" s="2"/>
      <c r="N100" s="3"/>
      <c r="O100" s="6"/>
      <c r="P100" s="14"/>
      <c r="Q100" s="56"/>
      <c r="R100" s="57"/>
      <c r="S100" s="57"/>
    </row>
    <row r="101" spans="1:19">
      <c r="A101" s="6"/>
      <c r="B101" s="11" t="s">
        <v>106</v>
      </c>
      <c r="C101" s="7" t="s">
        <v>18</v>
      </c>
      <c r="D101" s="8">
        <v>10</v>
      </c>
      <c r="E101" s="9"/>
      <c r="F101" s="7">
        <f t="shared" si="9"/>
        <v>10</v>
      </c>
      <c r="G101" s="2"/>
      <c r="H101" s="2">
        <f t="shared" si="10"/>
        <v>0</v>
      </c>
      <c r="I101" s="3"/>
      <c r="J101" s="8">
        <v>10</v>
      </c>
      <c r="K101" s="9"/>
      <c r="L101" s="7">
        <f t="shared" si="17"/>
        <v>10</v>
      </c>
      <c r="M101" s="2">
        <f t="shared" ref="M101:M110" si="18">G101*L101</f>
        <v>0</v>
      </c>
      <c r="N101" s="3"/>
      <c r="O101" s="6">
        <f t="shared" ref="O101:O110" si="19">F101+L101</f>
        <v>20</v>
      </c>
      <c r="P101" s="14">
        <f t="shared" ref="P101:P110" si="20">O101*G101</f>
        <v>0</v>
      </c>
      <c r="Q101" s="56"/>
      <c r="R101" s="57"/>
      <c r="S101" s="57"/>
    </row>
    <row r="102" spans="1:19">
      <c r="A102" s="6"/>
      <c r="B102" s="11" t="s">
        <v>107</v>
      </c>
      <c r="C102" s="7" t="s">
        <v>18</v>
      </c>
      <c r="D102" s="8">
        <v>12</v>
      </c>
      <c r="E102" s="9"/>
      <c r="F102" s="7">
        <f t="shared" si="9"/>
        <v>12</v>
      </c>
      <c r="G102" s="2"/>
      <c r="H102" s="2">
        <f t="shared" si="10"/>
        <v>0</v>
      </c>
      <c r="I102" s="3"/>
      <c r="J102" s="8">
        <v>12</v>
      </c>
      <c r="K102" s="9"/>
      <c r="L102" s="7">
        <f t="shared" si="17"/>
        <v>12</v>
      </c>
      <c r="M102" s="2">
        <f t="shared" si="18"/>
        <v>0</v>
      </c>
      <c r="N102" s="3"/>
      <c r="O102" s="6">
        <f t="shared" si="19"/>
        <v>24</v>
      </c>
      <c r="P102" s="14">
        <f t="shared" si="20"/>
        <v>0</v>
      </c>
      <c r="Q102" s="56"/>
      <c r="R102" s="57"/>
      <c r="S102" s="57"/>
    </row>
    <row r="103" spans="1:19">
      <c r="A103" s="6"/>
      <c r="B103" s="11" t="s">
        <v>108</v>
      </c>
      <c r="C103" s="7" t="s">
        <v>18</v>
      </c>
      <c r="D103" s="8">
        <v>6</v>
      </c>
      <c r="E103" s="9"/>
      <c r="F103" s="7">
        <f t="shared" si="9"/>
        <v>6</v>
      </c>
      <c r="G103" s="2"/>
      <c r="H103" s="2">
        <f t="shared" si="10"/>
        <v>0</v>
      </c>
      <c r="I103" s="3"/>
      <c r="J103" s="8">
        <v>6</v>
      </c>
      <c r="K103" s="9"/>
      <c r="L103" s="7">
        <f t="shared" si="17"/>
        <v>6</v>
      </c>
      <c r="M103" s="2">
        <f t="shared" si="18"/>
        <v>0</v>
      </c>
      <c r="N103" s="3"/>
      <c r="O103" s="6">
        <f t="shared" si="19"/>
        <v>12</v>
      </c>
      <c r="P103" s="14">
        <f t="shared" si="20"/>
        <v>0</v>
      </c>
      <c r="Q103" s="56"/>
      <c r="R103" s="57"/>
      <c r="S103" s="57"/>
    </row>
    <row r="104" spans="1:19">
      <c r="A104" s="6"/>
      <c r="B104" s="11" t="s">
        <v>109</v>
      </c>
      <c r="C104" s="7" t="s">
        <v>18</v>
      </c>
      <c r="D104" s="8">
        <v>3</v>
      </c>
      <c r="E104" s="9"/>
      <c r="F104" s="7">
        <f t="shared" si="9"/>
        <v>3</v>
      </c>
      <c r="G104" s="2"/>
      <c r="H104" s="2">
        <f t="shared" si="10"/>
        <v>0</v>
      </c>
      <c r="I104" s="3"/>
      <c r="J104" s="8">
        <v>3</v>
      </c>
      <c r="K104" s="9"/>
      <c r="L104" s="7">
        <f t="shared" si="17"/>
        <v>3</v>
      </c>
      <c r="M104" s="2">
        <f t="shared" si="18"/>
        <v>0</v>
      </c>
      <c r="N104" s="3"/>
      <c r="O104" s="6">
        <f t="shared" si="19"/>
        <v>6</v>
      </c>
      <c r="P104" s="14">
        <f t="shared" si="20"/>
        <v>0</v>
      </c>
      <c r="Q104" s="56"/>
      <c r="R104" s="57"/>
      <c r="S104" s="57"/>
    </row>
    <row r="105" spans="1:19">
      <c r="A105" s="6"/>
      <c r="B105" s="11" t="s">
        <v>110</v>
      </c>
      <c r="C105" s="7" t="s">
        <v>18</v>
      </c>
      <c r="D105" s="8">
        <v>3</v>
      </c>
      <c r="E105" s="9"/>
      <c r="F105" s="7">
        <f t="shared" si="9"/>
        <v>3</v>
      </c>
      <c r="G105" s="2"/>
      <c r="H105" s="2">
        <f t="shared" si="10"/>
        <v>0</v>
      </c>
      <c r="I105" s="3"/>
      <c r="J105" s="8">
        <v>3</v>
      </c>
      <c r="K105" s="9"/>
      <c r="L105" s="7">
        <f t="shared" si="17"/>
        <v>3</v>
      </c>
      <c r="M105" s="2">
        <f t="shared" si="18"/>
        <v>0</v>
      </c>
      <c r="N105" s="3"/>
      <c r="O105" s="6">
        <f t="shared" si="19"/>
        <v>6</v>
      </c>
      <c r="P105" s="14">
        <f t="shared" si="20"/>
        <v>0</v>
      </c>
      <c r="Q105" s="56"/>
      <c r="R105" s="57"/>
      <c r="S105" s="57"/>
    </row>
    <row r="106" spans="1:19">
      <c r="A106" s="6"/>
      <c r="B106" s="11" t="s">
        <v>111</v>
      </c>
      <c r="C106" s="7" t="s">
        <v>112</v>
      </c>
      <c r="D106" s="8">
        <v>2</v>
      </c>
      <c r="E106" s="9"/>
      <c r="F106" s="7">
        <f t="shared" si="9"/>
        <v>2</v>
      </c>
      <c r="G106" s="2"/>
      <c r="H106" s="2">
        <f t="shared" si="10"/>
        <v>0</v>
      </c>
      <c r="I106" s="3"/>
      <c r="J106" s="8">
        <v>2</v>
      </c>
      <c r="K106" s="9"/>
      <c r="L106" s="7">
        <f t="shared" si="17"/>
        <v>2</v>
      </c>
      <c r="M106" s="2">
        <f t="shared" si="18"/>
        <v>0</v>
      </c>
      <c r="N106" s="3"/>
      <c r="O106" s="6">
        <f t="shared" si="19"/>
        <v>4</v>
      </c>
      <c r="P106" s="14">
        <f t="shared" si="20"/>
        <v>0</v>
      </c>
      <c r="Q106" s="56"/>
      <c r="R106" s="57"/>
      <c r="S106" s="57"/>
    </row>
    <row r="107" spans="1:19">
      <c r="A107" s="6"/>
      <c r="B107" s="11" t="s">
        <v>113</v>
      </c>
      <c r="C107" s="7" t="s">
        <v>18</v>
      </c>
      <c r="D107" s="8">
        <v>10</v>
      </c>
      <c r="E107" s="9"/>
      <c r="F107" s="7">
        <f t="shared" si="9"/>
        <v>10</v>
      </c>
      <c r="G107" s="2"/>
      <c r="H107" s="2">
        <f t="shared" si="10"/>
        <v>0</v>
      </c>
      <c r="I107" s="3"/>
      <c r="J107" s="8">
        <v>10</v>
      </c>
      <c r="K107" s="9"/>
      <c r="L107" s="7">
        <f t="shared" si="17"/>
        <v>10</v>
      </c>
      <c r="M107" s="2">
        <f t="shared" si="18"/>
        <v>0</v>
      </c>
      <c r="N107" s="3"/>
      <c r="O107" s="6">
        <f t="shared" si="19"/>
        <v>20</v>
      </c>
      <c r="P107" s="14">
        <f t="shared" si="20"/>
        <v>0</v>
      </c>
      <c r="Q107" s="56"/>
      <c r="R107" s="57"/>
      <c r="S107" s="57"/>
    </row>
    <row r="108" spans="1:19">
      <c r="A108" s="6"/>
      <c r="B108" s="11" t="s">
        <v>114</v>
      </c>
      <c r="C108" s="7" t="s">
        <v>18</v>
      </c>
      <c r="D108" s="8">
        <v>20</v>
      </c>
      <c r="E108" s="9"/>
      <c r="F108" s="7">
        <f t="shared" si="9"/>
        <v>20</v>
      </c>
      <c r="G108" s="2"/>
      <c r="H108" s="2">
        <f t="shared" si="10"/>
        <v>0</v>
      </c>
      <c r="I108" s="3"/>
      <c r="J108" s="8">
        <v>20</v>
      </c>
      <c r="K108" s="9"/>
      <c r="L108" s="7">
        <f t="shared" si="17"/>
        <v>20</v>
      </c>
      <c r="M108" s="2">
        <f t="shared" si="18"/>
        <v>0</v>
      </c>
      <c r="N108" s="3"/>
      <c r="O108" s="6">
        <f t="shared" si="19"/>
        <v>40</v>
      </c>
      <c r="P108" s="14">
        <f t="shared" si="20"/>
        <v>0</v>
      </c>
      <c r="Q108" s="56"/>
      <c r="R108" s="57"/>
      <c r="S108" s="57"/>
    </row>
    <row r="109" spans="1:19">
      <c r="A109" s="6"/>
      <c r="B109" s="11" t="s">
        <v>115</v>
      </c>
      <c r="C109" s="7" t="s">
        <v>18</v>
      </c>
      <c r="D109" s="8">
        <v>100</v>
      </c>
      <c r="E109" s="9">
        <v>20</v>
      </c>
      <c r="F109" s="7">
        <f t="shared" si="9"/>
        <v>120</v>
      </c>
      <c r="G109" s="2"/>
      <c r="H109" s="2">
        <f t="shared" si="10"/>
        <v>0</v>
      </c>
      <c r="I109" s="3"/>
      <c r="J109" s="8">
        <v>100</v>
      </c>
      <c r="K109" s="9">
        <v>100</v>
      </c>
      <c r="L109" s="7">
        <f t="shared" si="17"/>
        <v>200</v>
      </c>
      <c r="M109" s="2">
        <f t="shared" si="18"/>
        <v>0</v>
      </c>
      <c r="N109" s="3"/>
      <c r="O109" s="6">
        <f t="shared" si="19"/>
        <v>320</v>
      </c>
      <c r="P109" s="14">
        <f t="shared" si="20"/>
        <v>0</v>
      </c>
      <c r="Q109" s="56"/>
      <c r="R109" s="57"/>
      <c r="S109" s="57"/>
    </row>
    <row r="110" spans="1:19">
      <c r="A110" s="6"/>
      <c r="B110" s="11" t="s">
        <v>116</v>
      </c>
      <c r="C110" s="7" t="s">
        <v>18</v>
      </c>
      <c r="D110" s="8">
        <v>100</v>
      </c>
      <c r="E110" s="9">
        <v>20</v>
      </c>
      <c r="F110" s="7">
        <f t="shared" si="9"/>
        <v>120</v>
      </c>
      <c r="G110" s="2"/>
      <c r="H110" s="2">
        <f t="shared" si="10"/>
        <v>0</v>
      </c>
      <c r="I110" s="3"/>
      <c r="J110" s="8">
        <v>100</v>
      </c>
      <c r="K110" s="9">
        <v>100</v>
      </c>
      <c r="L110" s="7">
        <f t="shared" si="17"/>
        <v>200</v>
      </c>
      <c r="M110" s="2">
        <f t="shared" si="18"/>
        <v>0</v>
      </c>
      <c r="N110" s="3"/>
      <c r="O110" s="6">
        <f t="shared" si="19"/>
        <v>320</v>
      </c>
      <c r="P110" s="14">
        <f t="shared" si="20"/>
        <v>0</v>
      </c>
      <c r="Q110" s="56"/>
      <c r="R110" s="57"/>
      <c r="S110" s="57"/>
    </row>
    <row r="111" spans="1:19">
      <c r="A111" s="6"/>
      <c r="B111" s="3" t="s">
        <v>117</v>
      </c>
      <c r="C111" s="3"/>
      <c r="D111" s="15"/>
      <c r="E111" s="16"/>
      <c r="F111" s="3">
        <f t="shared" si="9"/>
        <v>0</v>
      </c>
      <c r="G111" s="17"/>
      <c r="H111" s="17"/>
      <c r="I111" s="17">
        <f>H101+H102+H103+H104+H105+H106+H107+H108+H109+H110</f>
        <v>0</v>
      </c>
      <c r="J111" s="15"/>
      <c r="K111" s="16"/>
      <c r="L111" s="3"/>
      <c r="M111" s="17"/>
      <c r="N111" s="17">
        <f>M101+M102+M103+M104+M105+M106+M107+M108+M109+M110</f>
        <v>0</v>
      </c>
      <c r="O111" s="6"/>
      <c r="P111" s="14"/>
      <c r="Q111" s="56"/>
      <c r="R111" s="57"/>
      <c r="S111" s="57"/>
    </row>
    <row r="112" spans="1:19" ht="33">
      <c r="A112" s="6">
        <v>14</v>
      </c>
      <c r="B112" s="26" t="s">
        <v>118</v>
      </c>
      <c r="C112" s="7"/>
      <c r="D112" s="8"/>
      <c r="E112" s="9"/>
      <c r="F112" s="7">
        <f t="shared" si="9"/>
        <v>0</v>
      </c>
      <c r="G112" s="2"/>
      <c r="H112" s="2"/>
      <c r="I112" s="3"/>
      <c r="J112" s="8"/>
      <c r="K112" s="9"/>
      <c r="L112" s="7"/>
      <c r="M112" s="2"/>
      <c r="N112" s="3"/>
      <c r="O112" s="6"/>
      <c r="P112" s="14"/>
      <c r="Q112" s="56"/>
      <c r="R112" s="57"/>
      <c r="S112" s="57"/>
    </row>
    <row r="113" spans="1:19">
      <c r="A113" s="6"/>
      <c r="B113" s="11" t="s">
        <v>119</v>
      </c>
      <c r="C113" s="7" t="s">
        <v>18</v>
      </c>
      <c r="D113" s="8">
        <v>1</v>
      </c>
      <c r="E113" s="13">
        <v>3</v>
      </c>
      <c r="F113" s="7">
        <f t="shared" si="9"/>
        <v>4</v>
      </c>
      <c r="G113" s="27"/>
      <c r="H113" s="2">
        <f t="shared" si="10"/>
        <v>0</v>
      </c>
      <c r="I113" s="3"/>
      <c r="J113" s="8">
        <v>1</v>
      </c>
      <c r="K113" s="13">
        <v>3</v>
      </c>
      <c r="L113" s="7">
        <f t="shared" si="17"/>
        <v>4</v>
      </c>
      <c r="M113" s="2">
        <f>G113*L113</f>
        <v>0</v>
      </c>
      <c r="N113" s="3"/>
      <c r="O113" s="6">
        <f>F113+L113</f>
        <v>8</v>
      </c>
      <c r="P113" s="14">
        <f>O113*G113</f>
        <v>0</v>
      </c>
      <c r="Q113" s="56"/>
      <c r="R113" s="57"/>
      <c r="S113" s="57"/>
    </row>
    <row r="114" spans="1:19">
      <c r="A114" s="6"/>
      <c r="B114" s="11" t="s">
        <v>120</v>
      </c>
      <c r="C114" s="7" t="s">
        <v>18</v>
      </c>
      <c r="D114" s="8">
        <v>1</v>
      </c>
      <c r="E114" s="13">
        <v>3</v>
      </c>
      <c r="F114" s="7">
        <f t="shared" si="9"/>
        <v>4</v>
      </c>
      <c r="G114" s="27"/>
      <c r="H114" s="2">
        <f t="shared" si="10"/>
        <v>0</v>
      </c>
      <c r="I114" s="3"/>
      <c r="J114" s="8">
        <v>1</v>
      </c>
      <c r="K114" s="13">
        <v>3</v>
      </c>
      <c r="L114" s="7">
        <f t="shared" si="17"/>
        <v>4</v>
      </c>
      <c r="M114" s="2">
        <f>G114*L114</f>
        <v>0</v>
      </c>
      <c r="N114" s="3"/>
      <c r="O114" s="6">
        <f>F114+L114</f>
        <v>8</v>
      </c>
      <c r="P114" s="14">
        <f>O114*G114</f>
        <v>0</v>
      </c>
      <c r="Q114" s="56"/>
      <c r="R114" s="57"/>
      <c r="S114" s="57"/>
    </row>
    <row r="115" spans="1:19">
      <c r="A115" s="6"/>
      <c r="B115" s="11" t="s">
        <v>121</v>
      </c>
      <c r="C115" s="7" t="s">
        <v>18</v>
      </c>
      <c r="D115" s="8">
        <v>1</v>
      </c>
      <c r="E115" s="13">
        <v>3</v>
      </c>
      <c r="F115" s="7">
        <f t="shared" si="9"/>
        <v>4</v>
      </c>
      <c r="G115" s="27"/>
      <c r="H115" s="2">
        <f t="shared" si="10"/>
        <v>0</v>
      </c>
      <c r="I115" s="3"/>
      <c r="J115" s="8">
        <v>1</v>
      </c>
      <c r="K115" s="13">
        <v>3</v>
      </c>
      <c r="L115" s="7">
        <f t="shared" si="17"/>
        <v>4</v>
      </c>
      <c r="M115" s="2">
        <f>G115*L115</f>
        <v>0</v>
      </c>
      <c r="N115" s="3"/>
      <c r="O115" s="6">
        <f>F115+L115</f>
        <v>8</v>
      </c>
      <c r="P115" s="14">
        <f>O115*G115</f>
        <v>0</v>
      </c>
      <c r="Q115" s="56"/>
      <c r="R115" s="57"/>
      <c r="S115" s="57"/>
    </row>
    <row r="116" spans="1:19">
      <c r="A116" s="6"/>
      <c r="B116" s="11" t="s">
        <v>122</v>
      </c>
      <c r="C116" s="7" t="s">
        <v>18</v>
      </c>
      <c r="D116" s="8">
        <v>1</v>
      </c>
      <c r="E116" s="13">
        <v>6</v>
      </c>
      <c r="F116" s="7">
        <f t="shared" si="9"/>
        <v>7</v>
      </c>
      <c r="G116" s="27"/>
      <c r="H116" s="2">
        <f t="shared" si="10"/>
        <v>0</v>
      </c>
      <c r="I116" s="3"/>
      <c r="J116" s="8">
        <v>1</v>
      </c>
      <c r="K116" s="13">
        <v>6</v>
      </c>
      <c r="L116" s="7">
        <f t="shared" si="17"/>
        <v>7</v>
      </c>
      <c r="M116" s="2">
        <f>G116*L116</f>
        <v>0</v>
      </c>
      <c r="N116" s="3"/>
      <c r="O116" s="6">
        <f>F116+L116</f>
        <v>14</v>
      </c>
      <c r="P116" s="14">
        <f>O116*G116</f>
        <v>0</v>
      </c>
      <c r="Q116" s="56"/>
      <c r="R116" s="57"/>
      <c r="S116" s="57"/>
    </row>
    <row r="117" spans="1:19">
      <c r="A117" s="6"/>
      <c r="B117" s="3" t="s">
        <v>123</v>
      </c>
      <c r="C117" s="3"/>
      <c r="D117" s="15"/>
      <c r="E117" s="16"/>
      <c r="F117" s="3">
        <f t="shared" si="9"/>
        <v>0</v>
      </c>
      <c r="G117" s="17"/>
      <c r="H117" s="17"/>
      <c r="I117" s="17">
        <f>H113+H114+H115+H116</f>
        <v>0</v>
      </c>
      <c r="J117" s="15"/>
      <c r="K117" s="16"/>
      <c r="L117" s="3"/>
      <c r="M117" s="17"/>
      <c r="N117" s="17">
        <f>M113+M114+M115+M116</f>
        <v>0</v>
      </c>
      <c r="O117" s="6"/>
      <c r="P117" s="14"/>
      <c r="Q117" s="56"/>
      <c r="R117" s="57"/>
      <c r="S117" s="57"/>
    </row>
    <row r="118" spans="1:19" ht="43.5">
      <c r="A118" s="6">
        <v>15</v>
      </c>
      <c r="B118" s="26" t="s">
        <v>124</v>
      </c>
      <c r="C118" s="7"/>
      <c r="D118" s="8"/>
      <c r="E118" s="9"/>
      <c r="F118" s="7">
        <f t="shared" si="9"/>
        <v>0</v>
      </c>
      <c r="G118" s="2"/>
      <c r="H118" s="2"/>
      <c r="I118" s="3"/>
      <c r="J118" s="8"/>
      <c r="K118" s="9"/>
      <c r="L118" s="7"/>
      <c r="M118" s="2"/>
      <c r="N118" s="3"/>
      <c r="O118" s="6"/>
      <c r="P118" s="14"/>
      <c r="Q118" s="56"/>
      <c r="R118" s="57"/>
      <c r="S118" s="57"/>
    </row>
    <row r="119" spans="1:19">
      <c r="A119" s="6"/>
      <c r="B119" s="11" t="s">
        <v>125</v>
      </c>
      <c r="C119" s="7" t="s">
        <v>18</v>
      </c>
      <c r="D119" s="8">
        <v>1</v>
      </c>
      <c r="E119" s="28">
        <v>5</v>
      </c>
      <c r="F119" s="7">
        <f t="shared" si="9"/>
        <v>6</v>
      </c>
      <c r="G119" s="27"/>
      <c r="H119" s="2">
        <f t="shared" si="10"/>
        <v>0</v>
      </c>
      <c r="I119" s="3"/>
      <c r="J119" s="8">
        <v>1</v>
      </c>
      <c r="K119" s="9">
        <v>3</v>
      </c>
      <c r="L119" s="7">
        <f t="shared" si="17"/>
        <v>4</v>
      </c>
      <c r="M119" s="2">
        <f>G119*L119</f>
        <v>0</v>
      </c>
      <c r="N119" s="3"/>
      <c r="O119" s="6">
        <f>F119+L119</f>
        <v>10</v>
      </c>
      <c r="P119" s="14">
        <f>O119*G119</f>
        <v>0</v>
      </c>
      <c r="Q119" s="56"/>
      <c r="R119" s="57"/>
      <c r="S119" s="57"/>
    </row>
    <row r="120" spans="1:19">
      <c r="A120" s="6"/>
      <c r="B120" s="11" t="s">
        <v>120</v>
      </c>
      <c r="C120" s="7" t="s">
        <v>18</v>
      </c>
      <c r="D120" s="8">
        <v>1</v>
      </c>
      <c r="E120" s="13">
        <v>3</v>
      </c>
      <c r="F120" s="7">
        <f t="shared" si="9"/>
        <v>4</v>
      </c>
      <c r="G120" s="27"/>
      <c r="H120" s="2">
        <f t="shared" si="10"/>
        <v>0</v>
      </c>
      <c r="I120" s="3"/>
      <c r="J120" s="8">
        <v>1</v>
      </c>
      <c r="K120" s="9">
        <v>3</v>
      </c>
      <c r="L120" s="7">
        <f t="shared" si="17"/>
        <v>4</v>
      </c>
      <c r="M120" s="2">
        <f>G120*L120</f>
        <v>0</v>
      </c>
      <c r="N120" s="3"/>
      <c r="O120" s="6">
        <f>F120+L120</f>
        <v>8</v>
      </c>
      <c r="P120" s="14">
        <f>O120*G120</f>
        <v>0</v>
      </c>
      <c r="Q120" s="56"/>
      <c r="R120" s="57"/>
      <c r="S120" s="57"/>
    </row>
    <row r="121" spans="1:19">
      <c r="A121" s="6"/>
      <c r="B121" s="11" t="s">
        <v>122</v>
      </c>
      <c r="C121" s="7" t="s">
        <v>18</v>
      </c>
      <c r="D121" s="8">
        <v>1</v>
      </c>
      <c r="E121" s="13">
        <v>9</v>
      </c>
      <c r="F121" s="7">
        <f t="shared" si="9"/>
        <v>10</v>
      </c>
      <c r="G121" s="27"/>
      <c r="H121" s="2">
        <f t="shared" si="10"/>
        <v>0</v>
      </c>
      <c r="I121" s="3"/>
      <c r="J121" s="8">
        <v>1</v>
      </c>
      <c r="K121" s="9">
        <v>9</v>
      </c>
      <c r="L121" s="7">
        <f t="shared" si="17"/>
        <v>10</v>
      </c>
      <c r="M121" s="2">
        <f>G121*L121</f>
        <v>0</v>
      </c>
      <c r="N121" s="3"/>
      <c r="O121" s="6">
        <f>F121+L121</f>
        <v>20</v>
      </c>
      <c r="P121" s="14">
        <f>O121*G121</f>
        <v>0</v>
      </c>
      <c r="Q121" s="56"/>
      <c r="R121" s="57"/>
      <c r="S121" s="57"/>
    </row>
    <row r="122" spans="1:19">
      <c r="A122" s="6"/>
      <c r="B122" s="3" t="s">
        <v>126</v>
      </c>
      <c r="C122" s="3"/>
      <c r="D122" s="15">
        <v>0</v>
      </c>
      <c r="E122" s="16"/>
      <c r="F122" s="3">
        <f t="shared" si="9"/>
        <v>0</v>
      </c>
      <c r="G122" s="17"/>
      <c r="H122" s="17"/>
      <c r="I122" s="17">
        <f>H119+H120+H121</f>
        <v>0</v>
      </c>
      <c r="J122" s="15"/>
      <c r="K122" s="16"/>
      <c r="L122" s="3"/>
      <c r="M122" s="17"/>
      <c r="N122" s="17">
        <f>M119+M120+M121</f>
        <v>0</v>
      </c>
      <c r="O122" s="6"/>
      <c r="P122" s="14"/>
      <c r="Q122" s="56"/>
      <c r="R122" s="57"/>
      <c r="S122" s="57"/>
    </row>
    <row r="123" spans="1:19" ht="22.5">
      <c r="A123" s="6">
        <v>16</v>
      </c>
      <c r="B123" s="1" t="s">
        <v>127</v>
      </c>
      <c r="C123" s="7"/>
      <c r="D123" s="8">
        <v>0</v>
      </c>
      <c r="E123" s="9"/>
      <c r="F123" s="7">
        <f t="shared" si="9"/>
        <v>0</v>
      </c>
      <c r="G123" s="2"/>
      <c r="H123" s="2"/>
      <c r="I123" s="3"/>
      <c r="J123" s="8"/>
      <c r="K123" s="9"/>
      <c r="L123" s="7"/>
      <c r="M123" s="2"/>
      <c r="N123" s="3"/>
      <c r="O123" s="6"/>
      <c r="P123" s="14"/>
      <c r="Q123" s="56"/>
      <c r="R123" s="57"/>
      <c r="S123" s="57"/>
    </row>
    <row r="124" spans="1:19" ht="56.25">
      <c r="A124" s="6"/>
      <c r="B124" s="29" t="s">
        <v>128</v>
      </c>
      <c r="C124" s="7" t="s">
        <v>18</v>
      </c>
      <c r="D124" s="8">
        <v>5</v>
      </c>
      <c r="E124" s="9">
        <v>0</v>
      </c>
      <c r="F124" s="7">
        <f t="shared" si="9"/>
        <v>5</v>
      </c>
      <c r="G124" s="2"/>
      <c r="H124" s="2">
        <f t="shared" si="10"/>
        <v>0</v>
      </c>
      <c r="I124" s="3"/>
      <c r="J124" s="8">
        <v>5</v>
      </c>
      <c r="K124" s="9">
        <v>7</v>
      </c>
      <c r="L124" s="7">
        <f t="shared" si="17"/>
        <v>12</v>
      </c>
      <c r="M124" s="2">
        <f>G124*L124</f>
        <v>0</v>
      </c>
      <c r="N124" s="3"/>
      <c r="O124" s="6">
        <f>F124+L124</f>
        <v>17</v>
      </c>
      <c r="P124" s="14">
        <f>O124*G124</f>
        <v>0</v>
      </c>
      <c r="Q124" s="56"/>
      <c r="R124" s="57"/>
      <c r="S124" s="57"/>
    </row>
    <row r="125" spans="1:19" ht="33.75">
      <c r="A125" s="6"/>
      <c r="B125" s="30" t="s">
        <v>129</v>
      </c>
      <c r="C125" s="7" t="s">
        <v>18</v>
      </c>
      <c r="D125" s="8">
        <v>5</v>
      </c>
      <c r="E125" s="9">
        <v>0</v>
      </c>
      <c r="F125" s="7">
        <f t="shared" si="9"/>
        <v>5</v>
      </c>
      <c r="G125" s="2"/>
      <c r="H125" s="2">
        <f t="shared" si="10"/>
        <v>0</v>
      </c>
      <c r="I125" s="3"/>
      <c r="J125" s="8">
        <v>5</v>
      </c>
      <c r="K125" s="9">
        <v>7</v>
      </c>
      <c r="L125" s="7">
        <f t="shared" si="17"/>
        <v>12</v>
      </c>
      <c r="M125" s="2">
        <f>G125*L125</f>
        <v>0</v>
      </c>
      <c r="N125" s="3"/>
      <c r="O125" s="6">
        <f>F125+L125</f>
        <v>17</v>
      </c>
      <c r="P125" s="14">
        <f>O125*G125</f>
        <v>0</v>
      </c>
      <c r="Q125" s="56"/>
      <c r="R125" s="57"/>
      <c r="S125" s="57"/>
    </row>
    <row r="126" spans="1:19">
      <c r="A126" s="6"/>
      <c r="B126" s="3" t="s">
        <v>130</v>
      </c>
      <c r="C126" s="3"/>
      <c r="D126" s="15"/>
      <c r="E126" s="16"/>
      <c r="F126" s="3">
        <f t="shared" si="9"/>
        <v>0</v>
      </c>
      <c r="G126" s="17"/>
      <c r="H126" s="17"/>
      <c r="I126" s="17">
        <f>H124+H125</f>
        <v>0</v>
      </c>
      <c r="J126" s="15"/>
      <c r="K126" s="16"/>
      <c r="L126" s="3"/>
      <c r="M126" s="17"/>
      <c r="N126" s="17">
        <f>M124+M125</f>
        <v>0</v>
      </c>
      <c r="O126" s="6"/>
      <c r="P126" s="14"/>
      <c r="Q126" s="56"/>
      <c r="R126" s="57"/>
      <c r="S126" s="57"/>
    </row>
    <row r="127" spans="1:19" ht="22.5">
      <c r="A127" s="6">
        <v>17</v>
      </c>
      <c r="B127" s="1" t="s">
        <v>131</v>
      </c>
      <c r="C127" s="7"/>
      <c r="D127" s="8"/>
      <c r="E127" s="9"/>
      <c r="F127" s="7">
        <f t="shared" si="9"/>
        <v>0</v>
      </c>
      <c r="G127" s="2"/>
      <c r="H127" s="2"/>
      <c r="I127" s="3"/>
      <c r="J127" s="8"/>
      <c r="K127" s="9"/>
      <c r="L127" s="7"/>
      <c r="M127" s="2"/>
      <c r="N127" s="3"/>
      <c r="O127" s="6"/>
      <c r="P127" s="14"/>
      <c r="Q127" s="56"/>
      <c r="R127" s="57"/>
      <c r="S127" s="57"/>
    </row>
    <row r="128" spans="1:19">
      <c r="A128" s="6"/>
      <c r="B128" s="11" t="s">
        <v>132</v>
      </c>
      <c r="C128" s="7" t="s">
        <v>18</v>
      </c>
      <c r="D128" s="8">
        <v>100</v>
      </c>
      <c r="E128" s="13">
        <v>3</v>
      </c>
      <c r="F128" s="7">
        <f t="shared" si="9"/>
        <v>103</v>
      </c>
      <c r="G128" s="31"/>
      <c r="H128" s="2">
        <f t="shared" si="10"/>
        <v>0</v>
      </c>
      <c r="I128" s="3"/>
      <c r="J128" s="8">
        <v>100</v>
      </c>
      <c r="K128" s="9">
        <v>5</v>
      </c>
      <c r="L128" s="7">
        <f t="shared" si="17"/>
        <v>105</v>
      </c>
      <c r="M128" s="2">
        <f t="shared" ref="M128:M133" si="21">G128*L128</f>
        <v>0</v>
      </c>
      <c r="N128" s="3"/>
      <c r="O128" s="6">
        <f t="shared" ref="O128:O133" si="22">F128+L128</f>
        <v>208</v>
      </c>
      <c r="P128" s="14">
        <f t="shared" ref="P128:P133" si="23">O128*G128</f>
        <v>0</v>
      </c>
      <c r="Q128" s="56"/>
      <c r="R128" s="57"/>
      <c r="S128" s="57"/>
    </row>
    <row r="129" spans="1:19">
      <c r="A129" s="6"/>
      <c r="B129" s="11" t="s">
        <v>133</v>
      </c>
      <c r="C129" s="7" t="s">
        <v>18</v>
      </c>
      <c r="D129" s="8">
        <v>100</v>
      </c>
      <c r="E129" s="13">
        <v>3</v>
      </c>
      <c r="F129" s="7">
        <f t="shared" si="9"/>
        <v>103</v>
      </c>
      <c r="G129" s="31"/>
      <c r="H129" s="2">
        <f t="shared" si="10"/>
        <v>0</v>
      </c>
      <c r="I129" s="3"/>
      <c r="J129" s="8">
        <v>100</v>
      </c>
      <c r="K129" s="9">
        <v>5</v>
      </c>
      <c r="L129" s="7">
        <f t="shared" si="17"/>
        <v>105</v>
      </c>
      <c r="M129" s="2">
        <f t="shared" si="21"/>
        <v>0</v>
      </c>
      <c r="N129" s="3"/>
      <c r="O129" s="6">
        <f t="shared" si="22"/>
        <v>208</v>
      </c>
      <c r="P129" s="14">
        <f t="shared" si="23"/>
        <v>0</v>
      </c>
      <c r="Q129" s="56"/>
      <c r="R129" s="57"/>
      <c r="S129" s="57"/>
    </row>
    <row r="130" spans="1:19">
      <c r="A130" s="6"/>
      <c r="B130" s="11" t="s">
        <v>134</v>
      </c>
      <c r="C130" s="7" t="s">
        <v>18</v>
      </c>
      <c r="D130" s="8">
        <v>100</v>
      </c>
      <c r="E130" s="13">
        <v>3</v>
      </c>
      <c r="F130" s="7">
        <f t="shared" si="9"/>
        <v>103</v>
      </c>
      <c r="G130" s="31"/>
      <c r="H130" s="2">
        <f t="shared" si="10"/>
        <v>0</v>
      </c>
      <c r="I130" s="3"/>
      <c r="J130" s="8">
        <v>100</v>
      </c>
      <c r="K130" s="9">
        <v>5</v>
      </c>
      <c r="L130" s="7">
        <f t="shared" si="17"/>
        <v>105</v>
      </c>
      <c r="M130" s="2">
        <f t="shared" si="21"/>
        <v>0</v>
      </c>
      <c r="N130" s="3"/>
      <c r="O130" s="6">
        <f t="shared" si="22"/>
        <v>208</v>
      </c>
      <c r="P130" s="14">
        <f t="shared" si="23"/>
        <v>0</v>
      </c>
      <c r="Q130" s="56"/>
      <c r="R130" s="57"/>
      <c r="S130" s="57"/>
    </row>
    <row r="131" spans="1:19">
      <c r="A131" s="6"/>
      <c r="B131" s="11" t="s">
        <v>135</v>
      </c>
      <c r="C131" s="7" t="s">
        <v>18</v>
      </c>
      <c r="D131" s="8">
        <v>900</v>
      </c>
      <c r="E131" s="13">
        <v>15</v>
      </c>
      <c r="F131" s="7">
        <f t="shared" si="9"/>
        <v>915</v>
      </c>
      <c r="G131" s="31"/>
      <c r="H131" s="2">
        <f t="shared" si="10"/>
        <v>0</v>
      </c>
      <c r="I131" s="3"/>
      <c r="J131" s="8">
        <v>900</v>
      </c>
      <c r="K131" s="9">
        <v>20</v>
      </c>
      <c r="L131" s="7">
        <f t="shared" si="17"/>
        <v>920</v>
      </c>
      <c r="M131" s="2">
        <f t="shared" si="21"/>
        <v>0</v>
      </c>
      <c r="N131" s="3"/>
      <c r="O131" s="6">
        <f t="shared" si="22"/>
        <v>1835</v>
      </c>
      <c r="P131" s="14">
        <f t="shared" si="23"/>
        <v>0</v>
      </c>
      <c r="Q131" s="56"/>
      <c r="R131" s="57"/>
      <c r="S131" s="57"/>
    </row>
    <row r="132" spans="1:19" ht="23.25">
      <c r="A132" s="6"/>
      <c r="B132" s="11" t="s">
        <v>136</v>
      </c>
      <c r="C132" s="7" t="s">
        <v>18</v>
      </c>
      <c r="D132" s="8">
        <v>30</v>
      </c>
      <c r="E132" s="13">
        <v>5</v>
      </c>
      <c r="F132" s="7">
        <f t="shared" si="9"/>
        <v>35</v>
      </c>
      <c r="G132" s="31"/>
      <c r="H132" s="2">
        <f t="shared" si="10"/>
        <v>0</v>
      </c>
      <c r="I132" s="3"/>
      <c r="J132" s="8">
        <v>30</v>
      </c>
      <c r="K132" s="9">
        <v>10</v>
      </c>
      <c r="L132" s="7">
        <f t="shared" si="17"/>
        <v>40</v>
      </c>
      <c r="M132" s="2">
        <f t="shared" si="21"/>
        <v>0</v>
      </c>
      <c r="N132" s="3"/>
      <c r="O132" s="6">
        <f t="shared" si="22"/>
        <v>75</v>
      </c>
      <c r="P132" s="14">
        <f t="shared" si="23"/>
        <v>0</v>
      </c>
      <c r="Q132" s="56"/>
      <c r="R132" s="57"/>
      <c r="S132" s="57"/>
    </row>
    <row r="133" spans="1:19">
      <c r="A133" s="6"/>
      <c r="B133" s="73" t="s">
        <v>286</v>
      </c>
      <c r="C133" s="7" t="s">
        <v>18</v>
      </c>
      <c r="D133" s="8">
        <v>10</v>
      </c>
      <c r="E133" s="13">
        <v>2</v>
      </c>
      <c r="F133" s="7">
        <f t="shared" ref="F133:F192" si="24">E133+D133</f>
        <v>12</v>
      </c>
      <c r="G133" s="32"/>
      <c r="H133" s="2">
        <f t="shared" ref="H133:H192" si="25">G133*F133</f>
        <v>0</v>
      </c>
      <c r="I133" s="3"/>
      <c r="J133" s="8">
        <v>10</v>
      </c>
      <c r="K133" s="9">
        <v>5</v>
      </c>
      <c r="L133" s="7">
        <f t="shared" si="17"/>
        <v>15</v>
      </c>
      <c r="M133" s="2">
        <f t="shared" si="21"/>
        <v>0</v>
      </c>
      <c r="N133" s="3"/>
      <c r="O133" s="6">
        <f t="shared" si="22"/>
        <v>27</v>
      </c>
      <c r="P133" s="14">
        <f t="shared" si="23"/>
        <v>0</v>
      </c>
      <c r="Q133" s="56"/>
      <c r="R133" s="57"/>
      <c r="S133" s="57"/>
    </row>
    <row r="134" spans="1:19">
      <c r="A134" s="6"/>
      <c r="B134" s="3" t="s">
        <v>137</v>
      </c>
      <c r="C134" s="3"/>
      <c r="D134" s="15"/>
      <c r="E134" s="16"/>
      <c r="F134" s="3"/>
      <c r="G134" s="17"/>
      <c r="H134" s="17"/>
      <c r="I134" s="17">
        <f>SUM(H128:H133)</f>
        <v>0</v>
      </c>
      <c r="J134" s="15"/>
      <c r="K134" s="16"/>
      <c r="L134" s="3"/>
      <c r="M134" s="17"/>
      <c r="N134" s="17">
        <f>M128+M129+M130+M131+M132+M133</f>
        <v>0</v>
      </c>
      <c r="O134" s="6"/>
      <c r="P134" s="14"/>
      <c r="Q134" s="56"/>
      <c r="R134" s="57"/>
      <c r="S134" s="57"/>
    </row>
    <row r="135" spans="1:19">
      <c r="A135" s="6">
        <v>18</v>
      </c>
      <c r="B135" s="1" t="s">
        <v>138</v>
      </c>
      <c r="C135" s="7"/>
      <c r="D135" s="8"/>
      <c r="E135" s="9"/>
      <c r="F135" s="7"/>
      <c r="G135" s="2"/>
      <c r="H135" s="2"/>
      <c r="I135" s="3"/>
      <c r="J135" s="8"/>
      <c r="K135" s="9"/>
      <c r="L135" s="7"/>
      <c r="M135" s="2"/>
      <c r="N135" s="3"/>
      <c r="O135" s="6"/>
      <c r="P135" s="14"/>
      <c r="Q135" s="56"/>
      <c r="R135" s="57"/>
      <c r="S135" s="57"/>
    </row>
    <row r="136" spans="1:19">
      <c r="A136" s="6"/>
      <c r="B136" s="11" t="s">
        <v>139</v>
      </c>
      <c r="C136" s="7" t="s">
        <v>18</v>
      </c>
      <c r="D136" s="8">
        <v>10</v>
      </c>
      <c r="E136" s="9">
        <v>10</v>
      </c>
      <c r="F136" s="7">
        <f t="shared" si="24"/>
        <v>20</v>
      </c>
      <c r="G136" s="2"/>
      <c r="H136" s="2">
        <f t="shared" si="25"/>
        <v>0</v>
      </c>
      <c r="I136" s="3"/>
      <c r="J136" s="8">
        <v>10</v>
      </c>
      <c r="K136" s="9">
        <v>0</v>
      </c>
      <c r="L136" s="7">
        <f t="shared" si="17"/>
        <v>10</v>
      </c>
      <c r="M136" s="2">
        <f t="shared" ref="M136:M154" si="26">G136*L136</f>
        <v>0</v>
      </c>
      <c r="N136" s="3"/>
      <c r="O136" s="6">
        <f t="shared" ref="O136:O154" si="27">F136+L136</f>
        <v>30</v>
      </c>
      <c r="P136" s="14">
        <f t="shared" ref="P136:P154" si="28">O136*G136</f>
        <v>0</v>
      </c>
      <c r="Q136" s="56"/>
      <c r="R136" s="57"/>
      <c r="S136" s="57"/>
    </row>
    <row r="137" spans="1:19">
      <c r="A137" s="6"/>
      <c r="B137" s="11" t="s">
        <v>140</v>
      </c>
      <c r="C137" s="7" t="s">
        <v>18</v>
      </c>
      <c r="D137" s="8">
        <v>10</v>
      </c>
      <c r="E137" s="9">
        <v>3</v>
      </c>
      <c r="F137" s="7">
        <f t="shared" si="24"/>
        <v>13</v>
      </c>
      <c r="G137" s="2"/>
      <c r="H137" s="2">
        <f t="shared" si="25"/>
        <v>0</v>
      </c>
      <c r="I137" s="3"/>
      <c r="J137" s="8">
        <v>10</v>
      </c>
      <c r="K137" s="9">
        <v>0</v>
      </c>
      <c r="L137" s="7">
        <f t="shared" si="17"/>
        <v>10</v>
      </c>
      <c r="M137" s="2">
        <f t="shared" si="26"/>
        <v>0</v>
      </c>
      <c r="N137" s="3"/>
      <c r="O137" s="6">
        <f t="shared" si="27"/>
        <v>23</v>
      </c>
      <c r="P137" s="14">
        <f t="shared" si="28"/>
        <v>0</v>
      </c>
      <c r="Q137" s="56"/>
      <c r="R137" s="57"/>
      <c r="S137" s="57"/>
    </row>
    <row r="138" spans="1:19">
      <c r="A138" s="6"/>
      <c r="B138" s="11" t="s">
        <v>141</v>
      </c>
      <c r="C138" s="7" t="s">
        <v>18</v>
      </c>
      <c r="D138" s="8">
        <v>10</v>
      </c>
      <c r="E138" s="9">
        <v>5</v>
      </c>
      <c r="F138" s="7">
        <f t="shared" si="24"/>
        <v>15</v>
      </c>
      <c r="G138" s="2"/>
      <c r="H138" s="2">
        <f t="shared" si="25"/>
        <v>0</v>
      </c>
      <c r="I138" s="3"/>
      <c r="J138" s="8">
        <v>10</v>
      </c>
      <c r="K138" s="9">
        <v>0</v>
      </c>
      <c r="L138" s="7">
        <f t="shared" si="17"/>
        <v>10</v>
      </c>
      <c r="M138" s="2">
        <f t="shared" si="26"/>
        <v>0</v>
      </c>
      <c r="N138" s="3"/>
      <c r="O138" s="6">
        <f t="shared" si="27"/>
        <v>25</v>
      </c>
      <c r="P138" s="14">
        <f t="shared" si="28"/>
        <v>0</v>
      </c>
      <c r="Q138" s="56"/>
      <c r="R138" s="57"/>
      <c r="S138" s="57"/>
    </row>
    <row r="139" spans="1:19">
      <c r="A139" s="6"/>
      <c r="B139" s="11" t="s">
        <v>142</v>
      </c>
      <c r="C139" s="7" t="s">
        <v>18</v>
      </c>
      <c r="D139" s="8">
        <v>5</v>
      </c>
      <c r="E139" s="9">
        <v>0</v>
      </c>
      <c r="F139" s="7">
        <f t="shared" si="24"/>
        <v>5</v>
      </c>
      <c r="G139" s="2"/>
      <c r="H139" s="2">
        <f t="shared" si="25"/>
        <v>0</v>
      </c>
      <c r="I139" s="3"/>
      <c r="J139" s="8">
        <v>5</v>
      </c>
      <c r="K139" s="9">
        <v>0</v>
      </c>
      <c r="L139" s="7">
        <f t="shared" si="17"/>
        <v>5</v>
      </c>
      <c r="M139" s="2">
        <f t="shared" si="26"/>
        <v>0</v>
      </c>
      <c r="N139" s="3"/>
      <c r="O139" s="6">
        <f t="shared" si="27"/>
        <v>10</v>
      </c>
      <c r="P139" s="14">
        <f t="shared" si="28"/>
        <v>0</v>
      </c>
      <c r="Q139" s="56"/>
      <c r="R139" s="57"/>
      <c r="S139" s="57"/>
    </row>
    <row r="140" spans="1:19">
      <c r="A140" s="6"/>
      <c r="B140" s="11" t="s">
        <v>143</v>
      </c>
      <c r="C140" s="7" t="s">
        <v>18</v>
      </c>
      <c r="D140" s="8">
        <v>5</v>
      </c>
      <c r="E140" s="9">
        <v>0</v>
      </c>
      <c r="F140" s="7">
        <f t="shared" si="24"/>
        <v>5</v>
      </c>
      <c r="G140" s="2"/>
      <c r="H140" s="2">
        <f t="shared" si="25"/>
        <v>0</v>
      </c>
      <c r="I140" s="3"/>
      <c r="J140" s="8">
        <v>5</v>
      </c>
      <c r="K140" s="9">
        <v>0</v>
      </c>
      <c r="L140" s="7">
        <f t="shared" si="17"/>
        <v>5</v>
      </c>
      <c r="M140" s="2">
        <f t="shared" si="26"/>
        <v>0</v>
      </c>
      <c r="N140" s="3"/>
      <c r="O140" s="6">
        <f t="shared" si="27"/>
        <v>10</v>
      </c>
      <c r="P140" s="14">
        <f t="shared" si="28"/>
        <v>0</v>
      </c>
      <c r="Q140" s="56"/>
      <c r="R140" s="57"/>
      <c r="S140" s="57"/>
    </row>
    <row r="141" spans="1:19">
      <c r="A141" s="6"/>
      <c r="B141" s="11" t="s">
        <v>144</v>
      </c>
      <c r="C141" s="7" t="s">
        <v>18</v>
      </c>
      <c r="D141" s="8">
        <v>5</v>
      </c>
      <c r="E141" s="9">
        <v>0</v>
      </c>
      <c r="F141" s="7">
        <f t="shared" si="24"/>
        <v>5</v>
      </c>
      <c r="G141" s="2"/>
      <c r="H141" s="2">
        <f t="shared" si="25"/>
        <v>0</v>
      </c>
      <c r="I141" s="3"/>
      <c r="J141" s="8">
        <v>5</v>
      </c>
      <c r="K141" s="9">
        <v>0</v>
      </c>
      <c r="L141" s="7">
        <f t="shared" si="17"/>
        <v>5</v>
      </c>
      <c r="M141" s="2">
        <f t="shared" si="26"/>
        <v>0</v>
      </c>
      <c r="N141" s="3"/>
      <c r="O141" s="6">
        <f t="shared" si="27"/>
        <v>10</v>
      </c>
      <c r="P141" s="14">
        <f t="shared" si="28"/>
        <v>0</v>
      </c>
      <c r="Q141" s="56"/>
      <c r="R141" s="57"/>
      <c r="S141" s="57"/>
    </row>
    <row r="142" spans="1:19">
      <c r="A142" s="6"/>
      <c r="B142" s="11" t="s">
        <v>145</v>
      </c>
      <c r="C142" s="7" t="s">
        <v>18</v>
      </c>
      <c r="D142" s="8">
        <v>1300</v>
      </c>
      <c r="E142" s="9">
        <v>120</v>
      </c>
      <c r="F142" s="7">
        <f t="shared" si="24"/>
        <v>1420</v>
      </c>
      <c r="G142" s="2"/>
      <c r="H142" s="2">
        <f t="shared" si="25"/>
        <v>0</v>
      </c>
      <c r="I142" s="3"/>
      <c r="J142" s="8">
        <v>1000</v>
      </c>
      <c r="K142" s="9">
        <v>0</v>
      </c>
      <c r="L142" s="7">
        <f t="shared" si="17"/>
        <v>1000</v>
      </c>
      <c r="M142" s="2">
        <f t="shared" si="26"/>
        <v>0</v>
      </c>
      <c r="N142" s="3"/>
      <c r="O142" s="6">
        <f t="shared" si="27"/>
        <v>2420</v>
      </c>
      <c r="P142" s="14">
        <f t="shared" si="28"/>
        <v>0</v>
      </c>
      <c r="Q142" s="56"/>
      <c r="R142" s="57"/>
      <c r="S142" s="57"/>
    </row>
    <row r="143" spans="1:19">
      <c r="A143" s="6"/>
      <c r="B143" s="11" t="s">
        <v>146</v>
      </c>
      <c r="C143" s="7" t="s">
        <v>18</v>
      </c>
      <c r="D143" s="8">
        <v>750</v>
      </c>
      <c r="E143" s="9">
        <v>120</v>
      </c>
      <c r="F143" s="7">
        <f t="shared" si="24"/>
        <v>870</v>
      </c>
      <c r="G143" s="2"/>
      <c r="H143" s="2">
        <f t="shared" si="25"/>
        <v>0</v>
      </c>
      <c r="I143" s="3"/>
      <c r="J143" s="8">
        <v>750</v>
      </c>
      <c r="K143" s="9">
        <v>0</v>
      </c>
      <c r="L143" s="7">
        <f t="shared" si="17"/>
        <v>750</v>
      </c>
      <c r="M143" s="2">
        <f t="shared" si="26"/>
        <v>0</v>
      </c>
      <c r="N143" s="3"/>
      <c r="O143" s="6">
        <f t="shared" si="27"/>
        <v>1620</v>
      </c>
      <c r="P143" s="14">
        <f t="shared" si="28"/>
        <v>0</v>
      </c>
      <c r="Q143" s="56"/>
      <c r="R143" s="57"/>
      <c r="S143" s="57"/>
    </row>
    <row r="144" spans="1:19">
      <c r="A144" s="6"/>
      <c r="B144" s="11" t="s">
        <v>147</v>
      </c>
      <c r="C144" s="7" t="s">
        <v>18</v>
      </c>
      <c r="D144" s="8">
        <v>30</v>
      </c>
      <c r="E144" s="9">
        <v>20</v>
      </c>
      <c r="F144" s="7">
        <f t="shared" si="24"/>
        <v>50</v>
      </c>
      <c r="G144" s="2"/>
      <c r="H144" s="2">
        <f t="shared" si="25"/>
        <v>0</v>
      </c>
      <c r="I144" s="3"/>
      <c r="J144" s="8">
        <v>30</v>
      </c>
      <c r="K144" s="9">
        <v>0</v>
      </c>
      <c r="L144" s="7">
        <f t="shared" si="17"/>
        <v>30</v>
      </c>
      <c r="M144" s="2">
        <f t="shared" si="26"/>
        <v>0</v>
      </c>
      <c r="N144" s="3"/>
      <c r="O144" s="6">
        <f t="shared" si="27"/>
        <v>80</v>
      </c>
      <c r="P144" s="14">
        <f t="shared" si="28"/>
        <v>0</v>
      </c>
      <c r="Q144" s="56"/>
      <c r="R144" s="57"/>
      <c r="S144" s="57"/>
    </row>
    <row r="145" spans="1:19">
      <c r="A145" s="6"/>
      <c r="B145" s="11" t="s">
        <v>148</v>
      </c>
      <c r="C145" s="7" t="s">
        <v>18</v>
      </c>
      <c r="D145" s="8">
        <v>20</v>
      </c>
      <c r="E145" s="9">
        <v>20</v>
      </c>
      <c r="F145" s="7">
        <f t="shared" si="24"/>
        <v>40</v>
      </c>
      <c r="G145" s="2"/>
      <c r="H145" s="2">
        <f t="shared" si="25"/>
        <v>0</v>
      </c>
      <c r="I145" s="3"/>
      <c r="J145" s="8">
        <v>20</v>
      </c>
      <c r="K145" s="9">
        <v>0</v>
      </c>
      <c r="L145" s="7">
        <f t="shared" si="17"/>
        <v>20</v>
      </c>
      <c r="M145" s="2">
        <f t="shared" si="26"/>
        <v>0</v>
      </c>
      <c r="N145" s="3"/>
      <c r="O145" s="6">
        <f t="shared" si="27"/>
        <v>60</v>
      </c>
      <c r="P145" s="14">
        <f t="shared" si="28"/>
        <v>0</v>
      </c>
      <c r="Q145" s="56"/>
      <c r="R145" s="57"/>
      <c r="S145" s="57"/>
    </row>
    <row r="146" spans="1:19" ht="23.25">
      <c r="A146" s="6"/>
      <c r="B146" s="11" t="s">
        <v>149</v>
      </c>
      <c r="C146" s="7" t="s">
        <v>18</v>
      </c>
      <c r="D146" s="8">
        <v>1</v>
      </c>
      <c r="E146" s="9">
        <v>0</v>
      </c>
      <c r="F146" s="7">
        <f t="shared" si="24"/>
        <v>1</v>
      </c>
      <c r="G146" s="27"/>
      <c r="H146" s="2">
        <f t="shared" si="25"/>
        <v>0</v>
      </c>
      <c r="I146" s="3"/>
      <c r="J146" s="8">
        <v>1</v>
      </c>
      <c r="K146" s="9">
        <v>0</v>
      </c>
      <c r="L146" s="7">
        <f t="shared" si="17"/>
        <v>1</v>
      </c>
      <c r="M146" s="2">
        <f t="shared" si="26"/>
        <v>0</v>
      </c>
      <c r="N146" s="3"/>
      <c r="O146" s="6">
        <f t="shared" si="27"/>
        <v>2</v>
      </c>
      <c r="P146" s="14">
        <f t="shared" si="28"/>
        <v>0</v>
      </c>
      <c r="Q146" s="56"/>
      <c r="R146" s="57"/>
      <c r="S146" s="57"/>
    </row>
    <row r="147" spans="1:19">
      <c r="A147" s="6"/>
      <c r="B147" s="11" t="s">
        <v>150</v>
      </c>
      <c r="C147" s="7" t="s">
        <v>18</v>
      </c>
      <c r="D147" s="8">
        <v>1</v>
      </c>
      <c r="E147" s="13">
        <v>50</v>
      </c>
      <c r="F147" s="7">
        <f t="shared" si="24"/>
        <v>51</v>
      </c>
      <c r="G147" s="27"/>
      <c r="H147" s="2">
        <f t="shared" si="25"/>
        <v>0</v>
      </c>
      <c r="I147" s="3"/>
      <c r="J147" s="8">
        <v>1</v>
      </c>
      <c r="K147" s="9">
        <v>0</v>
      </c>
      <c r="L147" s="7">
        <f t="shared" si="17"/>
        <v>1</v>
      </c>
      <c r="M147" s="2">
        <f t="shared" si="26"/>
        <v>0</v>
      </c>
      <c r="N147" s="3"/>
      <c r="O147" s="6">
        <f t="shared" si="27"/>
        <v>52</v>
      </c>
      <c r="P147" s="14">
        <f t="shared" si="28"/>
        <v>0</v>
      </c>
      <c r="Q147" s="56"/>
      <c r="R147" s="57"/>
      <c r="S147" s="57"/>
    </row>
    <row r="148" spans="1:19" ht="23.25">
      <c r="A148" s="6"/>
      <c r="B148" s="11" t="s">
        <v>151</v>
      </c>
      <c r="C148" s="7" t="s">
        <v>18</v>
      </c>
      <c r="D148" s="8">
        <v>1</v>
      </c>
      <c r="E148" s="13">
        <v>50</v>
      </c>
      <c r="F148" s="7">
        <f t="shared" si="24"/>
        <v>51</v>
      </c>
      <c r="G148" s="27"/>
      <c r="H148" s="2">
        <f t="shared" si="25"/>
        <v>0</v>
      </c>
      <c r="I148" s="3"/>
      <c r="J148" s="8">
        <v>1</v>
      </c>
      <c r="K148" s="9">
        <v>0</v>
      </c>
      <c r="L148" s="7">
        <f t="shared" si="17"/>
        <v>1</v>
      </c>
      <c r="M148" s="2">
        <f t="shared" si="26"/>
        <v>0</v>
      </c>
      <c r="N148" s="3"/>
      <c r="O148" s="6">
        <f t="shared" si="27"/>
        <v>52</v>
      </c>
      <c r="P148" s="14">
        <f t="shared" si="28"/>
        <v>0</v>
      </c>
      <c r="Q148" s="56"/>
      <c r="R148" s="57"/>
      <c r="S148" s="57"/>
    </row>
    <row r="149" spans="1:19" ht="23.25">
      <c r="A149" s="6"/>
      <c r="B149" s="11" t="s">
        <v>152</v>
      </c>
      <c r="C149" s="7" t="s">
        <v>18</v>
      </c>
      <c r="D149" s="8">
        <v>1</v>
      </c>
      <c r="E149" s="13">
        <v>30</v>
      </c>
      <c r="F149" s="7">
        <f t="shared" si="24"/>
        <v>31</v>
      </c>
      <c r="G149" s="27"/>
      <c r="H149" s="2">
        <f t="shared" si="25"/>
        <v>0</v>
      </c>
      <c r="I149" s="3"/>
      <c r="J149" s="8">
        <v>1</v>
      </c>
      <c r="K149" s="9">
        <v>0</v>
      </c>
      <c r="L149" s="7">
        <f t="shared" si="17"/>
        <v>1</v>
      </c>
      <c r="M149" s="2">
        <f t="shared" si="26"/>
        <v>0</v>
      </c>
      <c r="N149" s="3"/>
      <c r="O149" s="6">
        <f t="shared" si="27"/>
        <v>32</v>
      </c>
      <c r="P149" s="14">
        <f t="shared" si="28"/>
        <v>0</v>
      </c>
      <c r="Q149" s="56"/>
      <c r="R149" s="57"/>
      <c r="S149" s="57"/>
    </row>
    <row r="150" spans="1:19">
      <c r="A150" s="6"/>
      <c r="B150" s="11" t="s">
        <v>153</v>
      </c>
      <c r="C150" s="7" t="s">
        <v>18</v>
      </c>
      <c r="D150" s="8">
        <v>1</v>
      </c>
      <c r="E150" s="13">
        <v>5</v>
      </c>
      <c r="F150" s="7">
        <f t="shared" si="24"/>
        <v>6</v>
      </c>
      <c r="G150" s="27"/>
      <c r="H150" s="2">
        <f t="shared" si="25"/>
        <v>0</v>
      </c>
      <c r="I150" s="3"/>
      <c r="J150" s="8">
        <v>1</v>
      </c>
      <c r="K150" s="9">
        <v>0</v>
      </c>
      <c r="L150" s="7">
        <f t="shared" si="17"/>
        <v>1</v>
      </c>
      <c r="M150" s="2">
        <f t="shared" si="26"/>
        <v>0</v>
      </c>
      <c r="N150" s="3"/>
      <c r="O150" s="6">
        <f t="shared" si="27"/>
        <v>7</v>
      </c>
      <c r="P150" s="14">
        <f t="shared" si="28"/>
        <v>0</v>
      </c>
      <c r="Q150" s="56"/>
      <c r="R150" s="57"/>
      <c r="S150" s="57"/>
    </row>
    <row r="151" spans="1:19" ht="23.25">
      <c r="A151" s="6"/>
      <c r="B151" s="11" t="s">
        <v>154</v>
      </c>
      <c r="C151" s="7" t="s">
        <v>18</v>
      </c>
      <c r="D151" s="8">
        <v>1</v>
      </c>
      <c r="E151" s="28">
        <v>10</v>
      </c>
      <c r="F151" s="7">
        <f t="shared" si="24"/>
        <v>11</v>
      </c>
      <c r="G151" s="27"/>
      <c r="H151" s="2">
        <f t="shared" si="25"/>
        <v>0</v>
      </c>
      <c r="I151" s="3"/>
      <c r="J151" s="8">
        <v>1</v>
      </c>
      <c r="K151" s="9">
        <v>0</v>
      </c>
      <c r="L151" s="7">
        <f t="shared" si="17"/>
        <v>1</v>
      </c>
      <c r="M151" s="2">
        <f t="shared" si="26"/>
        <v>0</v>
      </c>
      <c r="N151" s="3"/>
      <c r="O151" s="6">
        <f t="shared" si="27"/>
        <v>12</v>
      </c>
      <c r="P151" s="14">
        <f t="shared" si="28"/>
        <v>0</v>
      </c>
      <c r="Q151" s="56"/>
      <c r="R151" s="57"/>
      <c r="S151" s="57"/>
    </row>
    <row r="152" spans="1:19" ht="23.25">
      <c r="A152" s="6"/>
      <c r="B152" s="11" t="s">
        <v>155</v>
      </c>
      <c r="C152" s="7" t="s">
        <v>18</v>
      </c>
      <c r="D152" s="8">
        <v>1</v>
      </c>
      <c r="E152" s="28">
        <v>10</v>
      </c>
      <c r="F152" s="7">
        <f t="shared" si="24"/>
        <v>11</v>
      </c>
      <c r="G152" s="27"/>
      <c r="H152" s="2">
        <f t="shared" si="25"/>
        <v>0</v>
      </c>
      <c r="I152" s="3"/>
      <c r="J152" s="8">
        <v>1</v>
      </c>
      <c r="K152" s="9">
        <v>0</v>
      </c>
      <c r="L152" s="7">
        <f t="shared" si="17"/>
        <v>1</v>
      </c>
      <c r="M152" s="2">
        <f t="shared" si="26"/>
        <v>0</v>
      </c>
      <c r="N152" s="3"/>
      <c r="O152" s="6">
        <f t="shared" si="27"/>
        <v>12</v>
      </c>
      <c r="P152" s="14">
        <f t="shared" si="28"/>
        <v>0</v>
      </c>
      <c r="Q152" s="56"/>
      <c r="R152" s="57"/>
      <c r="S152" s="57"/>
    </row>
    <row r="153" spans="1:19" ht="34.5">
      <c r="A153" s="6"/>
      <c r="B153" s="11" t="s">
        <v>156</v>
      </c>
      <c r="C153" s="7" t="s">
        <v>18</v>
      </c>
      <c r="D153" s="8">
        <v>1</v>
      </c>
      <c r="E153" s="13">
        <v>5</v>
      </c>
      <c r="F153" s="7">
        <f t="shared" si="24"/>
        <v>6</v>
      </c>
      <c r="G153" s="27"/>
      <c r="H153" s="2">
        <f t="shared" si="25"/>
        <v>0</v>
      </c>
      <c r="I153" s="3"/>
      <c r="J153" s="8">
        <v>1</v>
      </c>
      <c r="K153" s="9">
        <v>10</v>
      </c>
      <c r="L153" s="7">
        <f t="shared" si="17"/>
        <v>11</v>
      </c>
      <c r="M153" s="2">
        <f t="shared" si="26"/>
        <v>0</v>
      </c>
      <c r="N153" s="3"/>
      <c r="O153" s="6">
        <f t="shared" si="27"/>
        <v>17</v>
      </c>
      <c r="P153" s="14">
        <f t="shared" si="28"/>
        <v>0</v>
      </c>
      <c r="Q153" s="56"/>
      <c r="R153" s="57"/>
      <c r="S153" s="57"/>
    </row>
    <row r="154" spans="1:19" ht="34.5">
      <c r="A154" s="6"/>
      <c r="B154" s="11" t="s">
        <v>157</v>
      </c>
      <c r="C154" s="7" t="s">
        <v>18</v>
      </c>
      <c r="D154" s="8">
        <v>1</v>
      </c>
      <c r="E154" s="9">
        <v>0</v>
      </c>
      <c r="F154" s="7">
        <f t="shared" si="24"/>
        <v>1</v>
      </c>
      <c r="G154" s="27"/>
      <c r="H154" s="2">
        <f t="shared" si="25"/>
        <v>0</v>
      </c>
      <c r="I154" s="3"/>
      <c r="J154" s="8">
        <v>1</v>
      </c>
      <c r="K154" s="9">
        <v>0</v>
      </c>
      <c r="L154" s="7">
        <f t="shared" si="17"/>
        <v>1</v>
      </c>
      <c r="M154" s="2">
        <f t="shared" si="26"/>
        <v>0</v>
      </c>
      <c r="N154" s="3"/>
      <c r="O154" s="6">
        <f t="shared" si="27"/>
        <v>2</v>
      </c>
      <c r="P154" s="14">
        <f t="shared" si="28"/>
        <v>0</v>
      </c>
      <c r="Q154" s="56"/>
      <c r="R154" s="57"/>
      <c r="S154" s="57"/>
    </row>
    <row r="155" spans="1:19">
      <c r="A155" s="6"/>
      <c r="B155" s="3" t="s">
        <v>158</v>
      </c>
      <c r="C155" s="3"/>
      <c r="D155" s="15"/>
      <c r="E155" s="16"/>
      <c r="F155" s="3"/>
      <c r="G155" s="17"/>
      <c r="H155" s="17"/>
      <c r="I155" s="17">
        <f>H136+H137+H138+H139+H140+H141+H142+H143+H144+H145+H146+H147+H148+H149+H150+H151+H152+H153+H154</f>
        <v>0</v>
      </c>
      <c r="J155" s="15"/>
      <c r="K155" s="16"/>
      <c r="L155" s="3"/>
      <c r="M155" s="17"/>
      <c r="N155" s="17">
        <f>M136+M137+M138+M139+M140+M141+M142+M143+M144+M145+M146+M147+M148+M149+M150+M151+M152+M153+M154</f>
        <v>0</v>
      </c>
      <c r="O155" s="6"/>
      <c r="P155" s="14"/>
      <c r="Q155" s="56"/>
      <c r="R155" s="57"/>
      <c r="S155" s="57"/>
    </row>
    <row r="156" spans="1:19" ht="33">
      <c r="A156" s="6">
        <v>19</v>
      </c>
      <c r="B156" s="1" t="s">
        <v>159</v>
      </c>
      <c r="C156" s="7"/>
      <c r="D156" s="8"/>
      <c r="E156" s="9"/>
      <c r="F156" s="7"/>
      <c r="G156" s="2"/>
      <c r="H156" s="2"/>
      <c r="I156" s="3"/>
      <c r="J156" s="8"/>
      <c r="K156" s="9"/>
      <c r="L156" s="7"/>
      <c r="M156" s="2"/>
      <c r="N156" s="3"/>
      <c r="O156" s="6"/>
      <c r="P156" s="14"/>
      <c r="Q156" s="56"/>
      <c r="R156" s="57"/>
      <c r="S156" s="57"/>
    </row>
    <row r="157" spans="1:19">
      <c r="A157" s="6"/>
      <c r="B157" s="11" t="s">
        <v>160</v>
      </c>
      <c r="C157" s="7" t="s">
        <v>18</v>
      </c>
      <c r="D157" s="8"/>
      <c r="E157" s="9"/>
      <c r="F157" s="7"/>
      <c r="G157" s="2"/>
      <c r="H157" s="2"/>
      <c r="I157" s="3"/>
      <c r="J157" s="8"/>
      <c r="K157" s="9"/>
      <c r="L157" s="7"/>
      <c r="M157" s="2"/>
      <c r="N157" s="3"/>
      <c r="O157" s="6"/>
      <c r="P157" s="14"/>
      <c r="Q157" s="56"/>
      <c r="R157" s="57"/>
      <c r="S157" s="57"/>
    </row>
    <row r="158" spans="1:19" ht="34.5">
      <c r="A158" s="6"/>
      <c r="B158" s="11" t="s">
        <v>161</v>
      </c>
      <c r="C158" s="7" t="s">
        <v>18</v>
      </c>
      <c r="D158" s="8">
        <v>5</v>
      </c>
      <c r="E158" s="9">
        <v>7</v>
      </c>
      <c r="F158" s="7">
        <f t="shared" si="24"/>
        <v>12</v>
      </c>
      <c r="G158" s="33"/>
      <c r="H158" s="2">
        <f t="shared" si="25"/>
        <v>0</v>
      </c>
      <c r="I158" s="3"/>
      <c r="J158" s="8">
        <v>5</v>
      </c>
      <c r="K158" s="9">
        <v>3</v>
      </c>
      <c r="L158" s="7">
        <f t="shared" ref="L158:L189" si="29">K158+J158</f>
        <v>8</v>
      </c>
      <c r="M158" s="2">
        <f>G158*L158</f>
        <v>0</v>
      </c>
      <c r="N158" s="3"/>
      <c r="O158" s="6">
        <f t="shared" ref="O158:O180" si="30">F158+L158</f>
        <v>20</v>
      </c>
      <c r="P158" s="14">
        <f t="shared" ref="P158:P180" si="31">O158*G158</f>
        <v>0</v>
      </c>
      <c r="Q158" s="56"/>
      <c r="R158" s="57"/>
      <c r="S158" s="57"/>
    </row>
    <row r="159" spans="1:19" ht="23.25">
      <c r="A159" s="6"/>
      <c r="B159" s="11" t="s">
        <v>162</v>
      </c>
      <c r="C159" s="7" t="s">
        <v>18</v>
      </c>
      <c r="D159" s="8">
        <v>20</v>
      </c>
      <c r="E159" s="9">
        <v>15</v>
      </c>
      <c r="F159" s="7">
        <f t="shared" si="24"/>
        <v>35</v>
      </c>
      <c r="G159" s="32"/>
      <c r="H159" s="2">
        <f t="shared" si="25"/>
        <v>0</v>
      </c>
      <c r="I159" s="3"/>
      <c r="J159" s="8">
        <v>20</v>
      </c>
      <c r="K159" s="9">
        <v>20</v>
      </c>
      <c r="L159" s="7">
        <f t="shared" si="29"/>
        <v>40</v>
      </c>
      <c r="M159" s="2">
        <f>G159*L159</f>
        <v>0</v>
      </c>
      <c r="N159" s="3"/>
      <c r="O159" s="6">
        <f t="shared" si="30"/>
        <v>75</v>
      </c>
      <c r="P159" s="14">
        <f t="shared" si="31"/>
        <v>0</v>
      </c>
      <c r="Q159" s="56"/>
      <c r="R159" s="57"/>
      <c r="S159" s="57"/>
    </row>
    <row r="160" spans="1:19">
      <c r="A160" s="6"/>
      <c r="B160" s="11" t="s">
        <v>163</v>
      </c>
      <c r="C160" s="7"/>
      <c r="D160" s="8"/>
      <c r="E160" s="9"/>
      <c r="F160" s="7"/>
      <c r="G160" s="2"/>
      <c r="H160" s="2"/>
      <c r="I160" s="3"/>
      <c r="J160" s="8"/>
      <c r="K160" s="9"/>
      <c r="L160" s="7"/>
      <c r="M160" s="2"/>
      <c r="N160" s="3"/>
      <c r="O160" s="6">
        <f t="shared" si="30"/>
        <v>0</v>
      </c>
      <c r="P160" s="14">
        <f t="shared" si="31"/>
        <v>0</v>
      </c>
      <c r="Q160" s="56"/>
      <c r="R160" s="57"/>
      <c r="S160" s="57"/>
    </row>
    <row r="161" spans="1:19" ht="45.75">
      <c r="A161" s="6"/>
      <c r="B161" s="11" t="s">
        <v>164</v>
      </c>
      <c r="C161" s="7" t="s">
        <v>18</v>
      </c>
      <c r="D161" s="8">
        <v>5</v>
      </c>
      <c r="E161" s="13">
        <v>2</v>
      </c>
      <c r="F161" s="7">
        <f t="shared" si="24"/>
        <v>7</v>
      </c>
      <c r="G161" s="34"/>
      <c r="H161" s="2">
        <f t="shared" si="25"/>
        <v>0</v>
      </c>
      <c r="I161" s="3"/>
      <c r="J161" s="8">
        <v>5</v>
      </c>
      <c r="K161" s="9">
        <v>0</v>
      </c>
      <c r="L161" s="7">
        <f t="shared" si="29"/>
        <v>5</v>
      </c>
      <c r="M161" s="2">
        <f>G161*L161</f>
        <v>0</v>
      </c>
      <c r="N161" s="3"/>
      <c r="O161" s="6">
        <f t="shared" si="30"/>
        <v>12</v>
      </c>
      <c r="P161" s="14">
        <f t="shared" si="31"/>
        <v>0</v>
      </c>
      <c r="Q161" s="56"/>
      <c r="R161" s="57"/>
      <c r="S161" s="57"/>
    </row>
    <row r="162" spans="1:19" ht="45.75">
      <c r="A162" s="6"/>
      <c r="B162" s="11" t="s">
        <v>165</v>
      </c>
      <c r="C162" s="7" t="s">
        <v>18</v>
      </c>
      <c r="D162" s="8">
        <v>5</v>
      </c>
      <c r="E162" s="28">
        <v>2</v>
      </c>
      <c r="F162" s="7">
        <f t="shared" si="24"/>
        <v>7</v>
      </c>
      <c r="G162" s="34"/>
      <c r="H162" s="2">
        <f t="shared" si="25"/>
        <v>0</v>
      </c>
      <c r="I162" s="3"/>
      <c r="J162" s="8">
        <v>5</v>
      </c>
      <c r="K162" s="9">
        <v>0</v>
      </c>
      <c r="L162" s="7">
        <f t="shared" si="29"/>
        <v>5</v>
      </c>
      <c r="M162" s="2">
        <f>G162*L162</f>
        <v>0</v>
      </c>
      <c r="N162" s="3"/>
      <c r="O162" s="6">
        <f t="shared" si="30"/>
        <v>12</v>
      </c>
      <c r="P162" s="14">
        <f t="shared" si="31"/>
        <v>0</v>
      </c>
      <c r="Q162" s="56"/>
      <c r="R162" s="57"/>
      <c r="S162" s="57"/>
    </row>
    <row r="163" spans="1:19" ht="23.25">
      <c r="A163" s="6"/>
      <c r="B163" s="11" t="s">
        <v>166</v>
      </c>
      <c r="C163" s="7" t="s">
        <v>18</v>
      </c>
      <c r="D163" s="8">
        <v>20</v>
      </c>
      <c r="E163" s="13">
        <v>20</v>
      </c>
      <c r="F163" s="7">
        <f t="shared" si="24"/>
        <v>40</v>
      </c>
      <c r="G163" s="35"/>
      <c r="H163" s="2">
        <f t="shared" si="25"/>
        <v>0</v>
      </c>
      <c r="I163" s="3"/>
      <c r="J163" s="8">
        <v>20</v>
      </c>
      <c r="K163" s="9">
        <v>0</v>
      </c>
      <c r="L163" s="7">
        <f t="shared" si="29"/>
        <v>20</v>
      </c>
      <c r="M163" s="2">
        <f>G163*L163</f>
        <v>0</v>
      </c>
      <c r="N163" s="3"/>
      <c r="O163" s="6">
        <f t="shared" si="30"/>
        <v>60</v>
      </c>
      <c r="P163" s="14">
        <f t="shared" si="31"/>
        <v>0</v>
      </c>
      <c r="Q163" s="56"/>
      <c r="R163" s="57"/>
      <c r="S163" s="57"/>
    </row>
    <row r="164" spans="1:19" ht="23.25">
      <c r="A164" s="6"/>
      <c r="B164" s="11" t="s">
        <v>167</v>
      </c>
      <c r="C164" s="7" t="s">
        <v>18</v>
      </c>
      <c r="D164" s="8">
        <v>30</v>
      </c>
      <c r="E164" s="13">
        <v>8</v>
      </c>
      <c r="F164" s="7">
        <f t="shared" si="24"/>
        <v>38</v>
      </c>
      <c r="G164" s="35"/>
      <c r="H164" s="2">
        <f t="shared" si="25"/>
        <v>0</v>
      </c>
      <c r="I164" s="3"/>
      <c r="J164" s="8">
        <v>30</v>
      </c>
      <c r="K164" s="9">
        <v>0</v>
      </c>
      <c r="L164" s="7">
        <f t="shared" si="29"/>
        <v>30</v>
      </c>
      <c r="M164" s="2">
        <f>G164*L164</f>
        <v>0</v>
      </c>
      <c r="N164" s="3"/>
      <c r="O164" s="6">
        <f t="shared" si="30"/>
        <v>68</v>
      </c>
      <c r="P164" s="14">
        <f t="shared" si="31"/>
        <v>0</v>
      </c>
      <c r="Q164" s="56"/>
      <c r="R164" s="57"/>
      <c r="S164" s="57"/>
    </row>
    <row r="165" spans="1:19">
      <c r="A165" s="6"/>
      <c r="B165" s="11" t="s">
        <v>168</v>
      </c>
      <c r="C165" s="7"/>
      <c r="D165" s="8"/>
      <c r="E165" s="13"/>
      <c r="F165" s="7"/>
      <c r="G165" s="2"/>
      <c r="H165" s="2"/>
      <c r="I165" s="3"/>
      <c r="J165" s="8"/>
      <c r="K165" s="9"/>
      <c r="L165" s="7"/>
      <c r="M165" s="2"/>
      <c r="N165" s="3"/>
      <c r="O165" s="6">
        <f t="shared" si="30"/>
        <v>0</v>
      </c>
      <c r="P165" s="14">
        <f t="shared" si="31"/>
        <v>0</v>
      </c>
      <c r="Q165" s="56"/>
      <c r="R165" s="57"/>
      <c r="S165" s="57"/>
    </row>
    <row r="166" spans="1:19" ht="45.75">
      <c r="A166" s="6"/>
      <c r="B166" s="11" t="s">
        <v>169</v>
      </c>
      <c r="C166" s="7" t="s">
        <v>18</v>
      </c>
      <c r="D166" s="8">
        <v>3</v>
      </c>
      <c r="E166" s="13">
        <v>2</v>
      </c>
      <c r="F166" s="7">
        <f t="shared" si="24"/>
        <v>5</v>
      </c>
      <c r="G166" s="2"/>
      <c r="H166" s="2">
        <f t="shared" si="25"/>
        <v>0</v>
      </c>
      <c r="I166" s="3"/>
      <c r="J166" s="8">
        <v>3</v>
      </c>
      <c r="K166" s="9">
        <v>0</v>
      </c>
      <c r="L166" s="7">
        <f t="shared" si="29"/>
        <v>3</v>
      </c>
      <c r="M166" s="2">
        <f>G166*L166</f>
        <v>0</v>
      </c>
      <c r="N166" s="3"/>
      <c r="O166" s="6">
        <f t="shared" si="30"/>
        <v>8</v>
      </c>
      <c r="P166" s="14">
        <f t="shared" si="31"/>
        <v>0</v>
      </c>
      <c r="Q166" s="56"/>
      <c r="R166" s="57"/>
      <c r="S166" s="57"/>
    </row>
    <row r="167" spans="1:19" ht="23.25">
      <c r="A167" s="6"/>
      <c r="B167" s="11" t="s">
        <v>170</v>
      </c>
      <c r="C167" s="7" t="s">
        <v>18</v>
      </c>
      <c r="D167" s="8">
        <v>12</v>
      </c>
      <c r="E167" s="13">
        <v>10</v>
      </c>
      <c r="F167" s="7">
        <f t="shared" si="24"/>
        <v>22</v>
      </c>
      <c r="G167" s="2"/>
      <c r="H167" s="2">
        <f t="shared" si="25"/>
        <v>0</v>
      </c>
      <c r="I167" s="3"/>
      <c r="J167" s="8">
        <v>12</v>
      </c>
      <c r="K167" s="9">
        <v>0</v>
      </c>
      <c r="L167" s="7">
        <f t="shared" si="29"/>
        <v>12</v>
      </c>
      <c r="M167" s="2">
        <f>G167*L167</f>
        <v>0</v>
      </c>
      <c r="N167" s="3"/>
      <c r="O167" s="6">
        <f t="shared" si="30"/>
        <v>34</v>
      </c>
      <c r="P167" s="14">
        <f t="shared" si="31"/>
        <v>0</v>
      </c>
      <c r="Q167" s="56"/>
      <c r="R167" s="57"/>
      <c r="S167" s="57"/>
    </row>
    <row r="168" spans="1:19" ht="23.25">
      <c r="A168" s="6"/>
      <c r="B168" s="11" t="s">
        <v>171</v>
      </c>
      <c r="C168" s="7" t="s">
        <v>18</v>
      </c>
      <c r="D168" s="8">
        <v>20</v>
      </c>
      <c r="E168" s="13">
        <v>10</v>
      </c>
      <c r="F168" s="7">
        <f t="shared" si="24"/>
        <v>30</v>
      </c>
      <c r="G168" s="2"/>
      <c r="H168" s="2">
        <f t="shared" si="25"/>
        <v>0</v>
      </c>
      <c r="I168" s="3"/>
      <c r="J168" s="8">
        <v>20</v>
      </c>
      <c r="K168" s="9">
        <v>0</v>
      </c>
      <c r="L168" s="7">
        <f t="shared" si="29"/>
        <v>20</v>
      </c>
      <c r="M168" s="2">
        <f>G168*L168</f>
        <v>0</v>
      </c>
      <c r="N168" s="3"/>
      <c r="O168" s="6">
        <f t="shared" si="30"/>
        <v>50</v>
      </c>
      <c r="P168" s="14">
        <f t="shared" si="31"/>
        <v>0</v>
      </c>
      <c r="Q168" s="56"/>
      <c r="R168" s="57"/>
      <c r="S168" s="57"/>
    </row>
    <row r="169" spans="1:19">
      <c r="A169" s="6"/>
      <c r="B169" s="11" t="s">
        <v>172</v>
      </c>
      <c r="C169" s="7"/>
      <c r="D169" s="8"/>
      <c r="E169" s="13"/>
      <c r="F169" s="7"/>
      <c r="G169" s="2"/>
      <c r="H169" s="2"/>
      <c r="I169" s="3"/>
      <c r="J169" s="8"/>
      <c r="K169" s="9"/>
      <c r="L169" s="7"/>
      <c r="M169" s="2"/>
      <c r="N169" s="3"/>
      <c r="O169" s="6">
        <f t="shared" si="30"/>
        <v>0</v>
      </c>
      <c r="P169" s="14">
        <f t="shared" si="31"/>
        <v>0</v>
      </c>
      <c r="Q169" s="56"/>
      <c r="R169" s="57"/>
      <c r="S169" s="57"/>
    </row>
    <row r="170" spans="1:19" ht="45.75">
      <c r="A170" s="6"/>
      <c r="B170" s="11" t="s">
        <v>173</v>
      </c>
      <c r="C170" s="7" t="s">
        <v>18</v>
      </c>
      <c r="D170" s="8">
        <v>10</v>
      </c>
      <c r="E170" s="13">
        <v>3</v>
      </c>
      <c r="F170" s="7">
        <f t="shared" si="24"/>
        <v>13</v>
      </c>
      <c r="G170" s="34"/>
      <c r="H170" s="2">
        <f t="shared" si="25"/>
        <v>0</v>
      </c>
      <c r="I170" s="3"/>
      <c r="J170" s="8">
        <v>10</v>
      </c>
      <c r="K170" s="9">
        <v>0</v>
      </c>
      <c r="L170" s="7">
        <f t="shared" si="29"/>
        <v>10</v>
      </c>
      <c r="M170" s="2">
        <f>G170*L170</f>
        <v>0</v>
      </c>
      <c r="N170" s="3"/>
      <c r="O170" s="6">
        <f t="shared" si="30"/>
        <v>23</v>
      </c>
      <c r="P170" s="14">
        <f t="shared" si="31"/>
        <v>0</v>
      </c>
      <c r="Q170" s="56"/>
      <c r="R170" s="57"/>
      <c r="S170" s="57"/>
    </row>
    <row r="171" spans="1:19" ht="23.25">
      <c r="A171" s="6"/>
      <c r="B171" s="11" t="s">
        <v>174</v>
      </c>
      <c r="C171" s="7" t="s">
        <v>18</v>
      </c>
      <c r="D171" s="8">
        <v>50</v>
      </c>
      <c r="E171" s="13">
        <v>20</v>
      </c>
      <c r="F171" s="7">
        <f t="shared" si="24"/>
        <v>70</v>
      </c>
      <c r="G171" s="35"/>
      <c r="H171" s="2">
        <f t="shared" si="25"/>
        <v>0</v>
      </c>
      <c r="I171" s="3"/>
      <c r="J171" s="8">
        <v>50</v>
      </c>
      <c r="K171" s="9">
        <v>0</v>
      </c>
      <c r="L171" s="7">
        <f t="shared" si="29"/>
        <v>50</v>
      </c>
      <c r="M171" s="2">
        <f>G171*L171</f>
        <v>0</v>
      </c>
      <c r="N171" s="3"/>
      <c r="O171" s="6">
        <f t="shared" si="30"/>
        <v>120</v>
      </c>
      <c r="P171" s="14">
        <f t="shared" si="31"/>
        <v>0</v>
      </c>
      <c r="Q171" s="56"/>
      <c r="R171" s="57"/>
      <c r="S171" s="57"/>
    </row>
    <row r="172" spans="1:19">
      <c r="A172" s="6"/>
      <c r="B172" s="36" t="s">
        <v>175</v>
      </c>
      <c r="C172" s="7"/>
      <c r="D172" s="8"/>
      <c r="E172" s="13"/>
      <c r="F172" s="7"/>
      <c r="G172" s="2"/>
      <c r="H172" s="2"/>
      <c r="I172" s="3"/>
      <c r="J172" s="8"/>
      <c r="K172" s="9"/>
      <c r="L172" s="7"/>
      <c r="M172" s="2"/>
      <c r="N172" s="3"/>
      <c r="O172" s="6">
        <f t="shared" si="30"/>
        <v>0</v>
      </c>
      <c r="P172" s="14">
        <f t="shared" si="31"/>
        <v>0</v>
      </c>
      <c r="Q172" s="56"/>
      <c r="R172" s="57"/>
      <c r="S172" s="57"/>
    </row>
    <row r="173" spans="1:19" ht="45.75">
      <c r="A173" s="6"/>
      <c r="B173" s="11" t="s">
        <v>176</v>
      </c>
      <c r="C173" s="7" t="s">
        <v>18</v>
      </c>
      <c r="D173" s="8">
        <v>10</v>
      </c>
      <c r="E173" s="13">
        <v>2</v>
      </c>
      <c r="F173" s="7">
        <f t="shared" si="24"/>
        <v>12</v>
      </c>
      <c r="G173" s="34"/>
      <c r="H173" s="2">
        <f t="shared" si="25"/>
        <v>0</v>
      </c>
      <c r="I173" s="3"/>
      <c r="J173" s="8">
        <v>10</v>
      </c>
      <c r="K173" s="9">
        <v>0</v>
      </c>
      <c r="L173" s="7">
        <f t="shared" si="29"/>
        <v>10</v>
      </c>
      <c r="M173" s="2">
        <f>G173*L173</f>
        <v>0</v>
      </c>
      <c r="N173" s="3"/>
      <c r="O173" s="6">
        <f t="shared" si="30"/>
        <v>22</v>
      </c>
      <c r="P173" s="14">
        <f t="shared" si="31"/>
        <v>0</v>
      </c>
      <c r="Q173" s="56"/>
      <c r="R173" s="57"/>
      <c r="S173" s="57"/>
    </row>
    <row r="174" spans="1:19" ht="23.25">
      <c r="A174" s="6"/>
      <c r="B174" s="11" t="s">
        <v>177</v>
      </c>
      <c r="C174" s="7" t="s">
        <v>18</v>
      </c>
      <c r="D174" s="8">
        <v>30</v>
      </c>
      <c r="E174" s="13">
        <v>10</v>
      </c>
      <c r="F174" s="7">
        <f t="shared" si="24"/>
        <v>40</v>
      </c>
      <c r="G174" s="35"/>
      <c r="H174" s="2">
        <f t="shared" si="25"/>
        <v>0</v>
      </c>
      <c r="I174" s="3"/>
      <c r="J174" s="8">
        <v>30</v>
      </c>
      <c r="K174" s="9">
        <v>0</v>
      </c>
      <c r="L174" s="7">
        <f t="shared" si="29"/>
        <v>30</v>
      </c>
      <c r="M174" s="2">
        <f>G174*L174</f>
        <v>0</v>
      </c>
      <c r="N174" s="3"/>
      <c r="O174" s="6">
        <f t="shared" si="30"/>
        <v>70</v>
      </c>
      <c r="P174" s="14">
        <f t="shared" si="31"/>
        <v>0</v>
      </c>
      <c r="Q174" s="56"/>
      <c r="R174" s="57"/>
      <c r="S174" s="57"/>
    </row>
    <row r="175" spans="1:19">
      <c r="A175" s="6"/>
      <c r="B175" s="11" t="s">
        <v>178</v>
      </c>
      <c r="C175" s="7"/>
      <c r="D175" s="8"/>
      <c r="E175" s="13"/>
      <c r="F175" s="7"/>
      <c r="G175" s="2"/>
      <c r="H175" s="2"/>
      <c r="I175" s="3"/>
      <c r="J175" s="8"/>
      <c r="K175" s="9"/>
      <c r="L175" s="7"/>
      <c r="M175" s="2"/>
      <c r="N175" s="3"/>
      <c r="O175" s="6">
        <f t="shared" si="30"/>
        <v>0</v>
      </c>
      <c r="P175" s="14">
        <f t="shared" si="31"/>
        <v>0</v>
      </c>
      <c r="Q175" s="56"/>
      <c r="R175" s="57"/>
      <c r="S175" s="57"/>
    </row>
    <row r="176" spans="1:19" ht="45.75">
      <c r="A176" s="6"/>
      <c r="B176" s="11" t="s">
        <v>179</v>
      </c>
      <c r="C176" s="7" t="s">
        <v>18</v>
      </c>
      <c r="D176" s="8">
        <v>7</v>
      </c>
      <c r="E176" s="13">
        <v>2</v>
      </c>
      <c r="F176" s="7">
        <f t="shared" si="24"/>
        <v>9</v>
      </c>
      <c r="G176" s="34"/>
      <c r="H176" s="2">
        <f t="shared" si="25"/>
        <v>0</v>
      </c>
      <c r="I176" s="3"/>
      <c r="J176" s="8">
        <v>7</v>
      </c>
      <c r="K176" s="9">
        <v>0</v>
      </c>
      <c r="L176" s="7">
        <f t="shared" si="29"/>
        <v>7</v>
      </c>
      <c r="M176" s="2">
        <f>G176*L176</f>
        <v>0</v>
      </c>
      <c r="N176" s="3"/>
      <c r="O176" s="6">
        <f t="shared" si="30"/>
        <v>16</v>
      </c>
      <c r="P176" s="14">
        <f t="shared" si="31"/>
        <v>0</v>
      </c>
      <c r="Q176" s="56"/>
      <c r="R176" s="57"/>
      <c r="S176" s="57"/>
    </row>
    <row r="177" spans="1:19" ht="23.25">
      <c r="A177" s="6"/>
      <c r="B177" s="11" t="s">
        <v>180</v>
      </c>
      <c r="C177" s="7" t="s">
        <v>18</v>
      </c>
      <c r="D177" s="8">
        <v>35</v>
      </c>
      <c r="E177" s="13">
        <v>10</v>
      </c>
      <c r="F177" s="7">
        <f t="shared" si="24"/>
        <v>45</v>
      </c>
      <c r="G177" s="35"/>
      <c r="H177" s="2">
        <f t="shared" si="25"/>
        <v>0</v>
      </c>
      <c r="I177" s="3"/>
      <c r="J177" s="8">
        <v>35</v>
      </c>
      <c r="K177" s="9">
        <v>0</v>
      </c>
      <c r="L177" s="7">
        <f t="shared" si="29"/>
        <v>35</v>
      </c>
      <c r="M177" s="2">
        <f>G177*L177</f>
        <v>0</v>
      </c>
      <c r="N177" s="3"/>
      <c r="O177" s="6">
        <f t="shared" si="30"/>
        <v>80</v>
      </c>
      <c r="P177" s="14">
        <f t="shared" si="31"/>
        <v>0</v>
      </c>
      <c r="Q177" s="56"/>
      <c r="R177" s="57"/>
      <c r="S177" s="57"/>
    </row>
    <row r="178" spans="1:19">
      <c r="A178" s="6"/>
      <c r="B178" s="11" t="s">
        <v>181</v>
      </c>
      <c r="C178" s="7"/>
      <c r="D178" s="8"/>
      <c r="E178" s="13"/>
      <c r="F178" s="7"/>
      <c r="G178" s="2"/>
      <c r="H178" s="2"/>
      <c r="I178" s="3"/>
      <c r="J178" s="8"/>
      <c r="K178" s="9"/>
      <c r="L178" s="7"/>
      <c r="M178" s="2"/>
      <c r="N178" s="3"/>
      <c r="O178" s="6">
        <f t="shared" si="30"/>
        <v>0</v>
      </c>
      <c r="P178" s="14">
        <f t="shared" si="31"/>
        <v>0</v>
      </c>
      <c r="Q178" s="56"/>
      <c r="R178" s="57"/>
      <c r="S178" s="57"/>
    </row>
    <row r="179" spans="1:19" ht="23.25">
      <c r="A179" s="6"/>
      <c r="B179" s="11" t="s">
        <v>182</v>
      </c>
      <c r="C179" s="7" t="s">
        <v>18</v>
      </c>
      <c r="D179" s="8">
        <v>20</v>
      </c>
      <c r="E179" s="13">
        <v>2</v>
      </c>
      <c r="F179" s="7">
        <f t="shared" si="24"/>
        <v>22</v>
      </c>
      <c r="G179" s="35"/>
      <c r="H179" s="2">
        <f t="shared" si="25"/>
        <v>0</v>
      </c>
      <c r="I179" s="3"/>
      <c r="J179" s="8">
        <v>20</v>
      </c>
      <c r="K179" s="9">
        <v>0</v>
      </c>
      <c r="L179" s="7">
        <f t="shared" si="29"/>
        <v>20</v>
      </c>
      <c r="M179" s="2">
        <f>G179*L179</f>
        <v>0</v>
      </c>
      <c r="N179" s="3"/>
      <c r="O179" s="6">
        <f t="shared" si="30"/>
        <v>42</v>
      </c>
      <c r="P179" s="14">
        <f t="shared" si="31"/>
        <v>0</v>
      </c>
      <c r="Q179" s="56"/>
      <c r="R179" s="57"/>
      <c r="S179" s="57"/>
    </row>
    <row r="180" spans="1:19">
      <c r="A180" s="6"/>
      <c r="B180" s="11" t="s">
        <v>183</v>
      </c>
      <c r="C180" s="7" t="s">
        <v>18</v>
      </c>
      <c r="D180" s="8">
        <v>10</v>
      </c>
      <c r="E180" s="13">
        <v>2</v>
      </c>
      <c r="F180" s="7">
        <f t="shared" si="24"/>
        <v>12</v>
      </c>
      <c r="G180" s="35"/>
      <c r="H180" s="2">
        <f t="shared" si="25"/>
        <v>0</v>
      </c>
      <c r="I180" s="3"/>
      <c r="J180" s="8">
        <v>10</v>
      </c>
      <c r="K180" s="9">
        <v>0</v>
      </c>
      <c r="L180" s="7">
        <f t="shared" si="29"/>
        <v>10</v>
      </c>
      <c r="M180" s="2">
        <f>G180*L180</f>
        <v>0</v>
      </c>
      <c r="N180" s="3"/>
      <c r="O180" s="6">
        <f t="shared" si="30"/>
        <v>22</v>
      </c>
      <c r="P180" s="14">
        <f t="shared" si="31"/>
        <v>0</v>
      </c>
      <c r="Q180" s="56"/>
      <c r="R180" s="57"/>
      <c r="S180" s="57"/>
    </row>
    <row r="181" spans="1:19">
      <c r="A181" s="6"/>
      <c r="B181" s="3" t="s">
        <v>184</v>
      </c>
      <c r="C181" s="3"/>
      <c r="D181" s="15"/>
      <c r="E181" s="16"/>
      <c r="F181" s="3"/>
      <c r="G181" s="17"/>
      <c r="H181" s="17"/>
      <c r="I181" s="17">
        <f>H158+H159+H161+H162+H163+H164+H166+H167+H168+H170+H171+H173+H174+H176+H177+H179+H180</f>
        <v>0</v>
      </c>
      <c r="J181" s="15"/>
      <c r="K181" s="16"/>
      <c r="L181" s="3"/>
      <c r="M181" s="17"/>
      <c r="N181" s="17">
        <f>M158+M159+M161+M162+M163+M164+M166+M167+M168++M170+M171+M173+M174+M176+M177+M179+M180</f>
        <v>0</v>
      </c>
      <c r="O181" s="6"/>
      <c r="P181" s="14"/>
      <c r="Q181" s="56"/>
      <c r="R181" s="57"/>
      <c r="S181" s="57"/>
    </row>
    <row r="182" spans="1:19" ht="33">
      <c r="A182" s="6">
        <v>20</v>
      </c>
      <c r="B182" s="1" t="s">
        <v>185</v>
      </c>
      <c r="C182" s="7"/>
      <c r="D182" s="8"/>
      <c r="E182" s="9"/>
      <c r="F182" s="7"/>
      <c r="G182" s="2"/>
      <c r="H182" s="2"/>
      <c r="I182" s="3"/>
      <c r="J182" s="8"/>
      <c r="K182" s="9"/>
      <c r="L182" s="7"/>
      <c r="M182" s="2"/>
      <c r="N182" s="3"/>
      <c r="O182" s="6"/>
      <c r="P182" s="14"/>
      <c r="Q182" s="56"/>
      <c r="R182" s="57"/>
      <c r="S182" s="57"/>
    </row>
    <row r="183" spans="1:19">
      <c r="A183" s="6"/>
      <c r="B183" s="11" t="s">
        <v>186</v>
      </c>
      <c r="C183" s="7" t="s">
        <v>18</v>
      </c>
      <c r="D183" s="8">
        <v>100</v>
      </c>
      <c r="E183" s="9">
        <v>20</v>
      </c>
      <c r="F183" s="7">
        <f t="shared" si="24"/>
        <v>120</v>
      </c>
      <c r="G183" s="2"/>
      <c r="H183" s="2">
        <f t="shared" si="25"/>
        <v>0</v>
      </c>
      <c r="I183" s="3"/>
      <c r="J183" s="8">
        <v>100</v>
      </c>
      <c r="K183" s="9">
        <v>10</v>
      </c>
      <c r="L183" s="7">
        <f t="shared" si="29"/>
        <v>110</v>
      </c>
      <c r="M183" s="2">
        <f>G183*L183</f>
        <v>0</v>
      </c>
      <c r="N183" s="3"/>
      <c r="O183" s="6">
        <f>F183+L183</f>
        <v>230</v>
      </c>
      <c r="P183" s="14">
        <f>O183*G183</f>
        <v>0</v>
      </c>
      <c r="Q183" s="56"/>
      <c r="R183" s="57"/>
      <c r="S183" s="57"/>
    </row>
    <row r="184" spans="1:19">
      <c r="A184" s="6"/>
      <c r="B184" s="3" t="s">
        <v>187</v>
      </c>
      <c r="C184" s="3"/>
      <c r="D184" s="15"/>
      <c r="E184" s="16"/>
      <c r="F184" s="3"/>
      <c r="G184" s="17"/>
      <c r="H184" s="17"/>
      <c r="I184" s="17">
        <f>H183</f>
        <v>0</v>
      </c>
      <c r="J184" s="15"/>
      <c r="K184" s="16"/>
      <c r="L184" s="3"/>
      <c r="M184" s="17"/>
      <c r="N184" s="17">
        <f>M183</f>
        <v>0</v>
      </c>
      <c r="O184" s="6"/>
      <c r="P184" s="14"/>
      <c r="Q184" s="56"/>
      <c r="R184" s="57"/>
      <c r="S184" s="57"/>
    </row>
    <row r="185" spans="1:19" ht="64.5">
      <c r="A185" s="6">
        <v>21</v>
      </c>
      <c r="B185" s="1" t="s">
        <v>188</v>
      </c>
      <c r="C185" s="7"/>
      <c r="D185" s="8"/>
      <c r="E185" s="9"/>
      <c r="F185" s="7"/>
      <c r="G185" s="2"/>
      <c r="H185" s="2"/>
      <c r="I185" s="3"/>
      <c r="J185" s="8"/>
      <c r="K185" s="9"/>
      <c r="L185" s="7"/>
      <c r="M185" s="2"/>
      <c r="N185" s="3"/>
      <c r="O185" s="6"/>
      <c r="P185" s="14"/>
      <c r="Q185" s="56"/>
      <c r="R185" s="57"/>
      <c r="S185" s="57"/>
    </row>
    <row r="186" spans="1:19" ht="23.25">
      <c r="A186" s="6"/>
      <c r="B186" s="11" t="s">
        <v>189</v>
      </c>
      <c r="C186" s="7" t="s">
        <v>18</v>
      </c>
      <c r="D186" s="8">
        <v>50</v>
      </c>
      <c r="E186" s="9">
        <v>150</v>
      </c>
      <c r="F186" s="7">
        <f t="shared" si="24"/>
        <v>200</v>
      </c>
      <c r="G186" s="2"/>
      <c r="H186" s="2">
        <f t="shared" si="25"/>
        <v>0</v>
      </c>
      <c r="I186" s="3"/>
      <c r="J186" s="8">
        <v>50</v>
      </c>
      <c r="K186" s="9">
        <v>120</v>
      </c>
      <c r="L186" s="7">
        <f t="shared" si="29"/>
        <v>170</v>
      </c>
      <c r="M186" s="2">
        <f>G186*L186</f>
        <v>0</v>
      </c>
      <c r="N186" s="3"/>
      <c r="O186" s="6">
        <f>F186+L186</f>
        <v>370</v>
      </c>
      <c r="P186" s="14">
        <f>O186*G186</f>
        <v>0</v>
      </c>
      <c r="Q186" s="56"/>
      <c r="R186" s="57"/>
      <c r="S186" s="57"/>
    </row>
    <row r="187" spans="1:19">
      <c r="A187" s="6"/>
      <c r="B187" s="3" t="s">
        <v>190</v>
      </c>
      <c r="C187" s="3"/>
      <c r="D187" s="15"/>
      <c r="E187" s="16"/>
      <c r="F187" s="3"/>
      <c r="G187" s="17"/>
      <c r="H187" s="17"/>
      <c r="I187" s="17">
        <f>H186</f>
        <v>0</v>
      </c>
      <c r="J187" s="15"/>
      <c r="K187" s="16"/>
      <c r="L187" s="3"/>
      <c r="M187" s="17"/>
      <c r="N187" s="17">
        <f>M186</f>
        <v>0</v>
      </c>
      <c r="O187" s="6"/>
      <c r="P187" s="14"/>
      <c r="Q187" s="56"/>
      <c r="R187" s="57"/>
      <c r="S187" s="57"/>
    </row>
    <row r="188" spans="1:19" ht="73.5">
      <c r="A188" s="6">
        <v>22</v>
      </c>
      <c r="B188" s="37" t="s">
        <v>191</v>
      </c>
      <c r="C188" s="7"/>
      <c r="D188" s="8"/>
      <c r="E188" s="9"/>
      <c r="F188" s="7"/>
      <c r="G188" s="2"/>
      <c r="H188" s="2"/>
      <c r="I188" s="3"/>
      <c r="J188" s="8"/>
      <c r="K188" s="9"/>
      <c r="L188" s="7"/>
      <c r="M188" s="2"/>
      <c r="N188" s="3"/>
      <c r="O188" s="6"/>
      <c r="P188" s="14"/>
      <c r="Q188" s="56"/>
      <c r="R188" s="57"/>
      <c r="S188" s="57"/>
    </row>
    <row r="189" spans="1:19">
      <c r="A189" s="6"/>
      <c r="B189" s="11" t="s">
        <v>192</v>
      </c>
      <c r="C189" s="7"/>
      <c r="D189" s="8">
        <v>5</v>
      </c>
      <c r="E189" s="9"/>
      <c r="F189" s="7">
        <f t="shared" si="24"/>
        <v>5</v>
      </c>
      <c r="G189" s="2"/>
      <c r="H189" s="2">
        <f t="shared" si="25"/>
        <v>0</v>
      </c>
      <c r="I189" s="3"/>
      <c r="J189" s="8">
        <v>5</v>
      </c>
      <c r="K189" s="9"/>
      <c r="L189" s="7">
        <f t="shared" si="29"/>
        <v>5</v>
      </c>
      <c r="M189" s="2">
        <f>G189*L189</f>
        <v>0</v>
      </c>
      <c r="N189" s="3"/>
      <c r="O189" s="6">
        <f>F189+L189</f>
        <v>10</v>
      </c>
      <c r="P189" s="14">
        <f>O189*G189</f>
        <v>0</v>
      </c>
      <c r="Q189" s="56"/>
      <c r="R189" s="57"/>
      <c r="S189" s="57"/>
    </row>
    <row r="190" spans="1:19">
      <c r="A190" s="6"/>
      <c r="B190" s="3" t="s">
        <v>193</v>
      </c>
      <c r="C190" s="3"/>
      <c r="D190" s="15"/>
      <c r="E190" s="16"/>
      <c r="F190" s="3"/>
      <c r="G190" s="17"/>
      <c r="H190" s="17"/>
      <c r="I190" s="17">
        <f>H189</f>
        <v>0</v>
      </c>
      <c r="J190" s="15"/>
      <c r="K190" s="16"/>
      <c r="L190" s="3"/>
      <c r="M190" s="17"/>
      <c r="N190" s="17">
        <f>M189</f>
        <v>0</v>
      </c>
      <c r="O190" s="6"/>
      <c r="P190" s="14"/>
      <c r="Q190" s="56"/>
      <c r="R190" s="57"/>
      <c r="S190" s="57"/>
    </row>
    <row r="191" spans="1:19" ht="43.5">
      <c r="A191" s="6">
        <v>23</v>
      </c>
      <c r="B191" s="1" t="s">
        <v>194</v>
      </c>
      <c r="C191" s="7"/>
      <c r="D191" s="8"/>
      <c r="E191" s="9"/>
      <c r="F191" s="7"/>
      <c r="G191" s="2"/>
      <c r="H191" s="2"/>
      <c r="I191" s="3"/>
      <c r="J191" s="8"/>
      <c r="K191" s="9"/>
      <c r="L191" s="7"/>
      <c r="M191" s="2"/>
      <c r="N191" s="3"/>
      <c r="O191" s="6"/>
      <c r="P191" s="14"/>
      <c r="Q191" s="56"/>
      <c r="R191" s="57"/>
      <c r="S191" s="57"/>
    </row>
    <row r="192" spans="1:19">
      <c r="A192" s="6"/>
      <c r="B192" s="11" t="s">
        <v>195</v>
      </c>
      <c r="C192" s="7" t="s">
        <v>18</v>
      </c>
      <c r="D192" s="8">
        <v>10</v>
      </c>
      <c r="E192" s="9">
        <v>0</v>
      </c>
      <c r="F192" s="7">
        <f t="shared" si="24"/>
        <v>10</v>
      </c>
      <c r="G192" s="2"/>
      <c r="H192" s="2">
        <f t="shared" si="25"/>
        <v>0</v>
      </c>
      <c r="I192" s="3"/>
      <c r="J192" s="8">
        <v>10</v>
      </c>
      <c r="K192" s="9">
        <v>30</v>
      </c>
      <c r="L192" s="7">
        <f t="shared" ref="L192:L255" si="32">K192+J192</f>
        <v>40</v>
      </c>
      <c r="M192" s="2">
        <f>G192*L192</f>
        <v>0</v>
      </c>
      <c r="N192" s="3"/>
      <c r="O192" s="6">
        <f>F192+L192</f>
        <v>50</v>
      </c>
      <c r="P192" s="14">
        <f>O192*G192</f>
        <v>0</v>
      </c>
      <c r="Q192" s="56"/>
      <c r="R192" s="57"/>
      <c r="S192" s="57"/>
    </row>
    <row r="193" spans="1:19">
      <c r="A193" s="6"/>
      <c r="B193" s="3" t="s">
        <v>196</v>
      </c>
      <c r="C193" s="3"/>
      <c r="D193" s="15"/>
      <c r="E193" s="16"/>
      <c r="F193" s="3"/>
      <c r="G193" s="17"/>
      <c r="H193" s="17"/>
      <c r="I193" s="17">
        <f>H192</f>
        <v>0</v>
      </c>
      <c r="J193" s="15"/>
      <c r="K193" s="16"/>
      <c r="L193" s="3"/>
      <c r="M193" s="17"/>
      <c r="N193" s="17">
        <f>M192</f>
        <v>0</v>
      </c>
      <c r="O193" s="6"/>
      <c r="P193" s="14"/>
      <c r="Q193" s="56"/>
      <c r="R193" s="57"/>
      <c r="S193" s="57"/>
    </row>
    <row r="194" spans="1:19" ht="22.5">
      <c r="A194" s="6">
        <v>24</v>
      </c>
      <c r="B194" s="1" t="s">
        <v>197</v>
      </c>
      <c r="C194" s="7"/>
      <c r="D194" s="8"/>
      <c r="E194" s="9"/>
      <c r="F194" s="7"/>
      <c r="G194" s="2"/>
      <c r="H194" s="2"/>
      <c r="I194" s="3"/>
      <c r="J194" s="8"/>
      <c r="K194" s="9"/>
      <c r="L194" s="7"/>
      <c r="M194" s="2"/>
      <c r="N194" s="3"/>
      <c r="O194" s="6"/>
      <c r="P194" s="14"/>
      <c r="Q194" s="56"/>
      <c r="R194" s="57"/>
      <c r="S194" s="57"/>
    </row>
    <row r="195" spans="1:19">
      <c r="A195" s="6"/>
      <c r="B195" s="11" t="s">
        <v>198</v>
      </c>
      <c r="C195" s="7" t="s">
        <v>18</v>
      </c>
      <c r="D195" s="8">
        <v>60</v>
      </c>
      <c r="E195" s="9">
        <v>15</v>
      </c>
      <c r="F195" s="7">
        <f t="shared" ref="F195:F258" si="33">E195+D195</f>
        <v>75</v>
      </c>
      <c r="G195" s="2"/>
      <c r="H195" s="2">
        <f t="shared" ref="H195:H258" si="34">G195*F195</f>
        <v>0</v>
      </c>
      <c r="I195" s="3"/>
      <c r="J195" s="8">
        <v>60</v>
      </c>
      <c r="K195" s="9">
        <v>10</v>
      </c>
      <c r="L195" s="7">
        <f t="shared" si="32"/>
        <v>70</v>
      </c>
      <c r="M195" s="2">
        <f>G195*L195</f>
        <v>0</v>
      </c>
      <c r="N195" s="3"/>
      <c r="O195" s="6">
        <f>F195+L195</f>
        <v>145</v>
      </c>
      <c r="P195" s="14">
        <f>O195*G195</f>
        <v>0</v>
      </c>
      <c r="Q195" s="56"/>
      <c r="R195" s="57"/>
      <c r="S195" s="57"/>
    </row>
    <row r="196" spans="1:19" ht="23.25">
      <c r="A196" s="6"/>
      <c r="B196" s="11" t="s">
        <v>199</v>
      </c>
      <c r="C196" s="7" t="s">
        <v>18</v>
      </c>
      <c r="D196" s="8">
        <v>20</v>
      </c>
      <c r="E196" s="9">
        <v>10</v>
      </c>
      <c r="F196" s="7">
        <f t="shared" si="33"/>
        <v>30</v>
      </c>
      <c r="G196" s="2"/>
      <c r="H196" s="2">
        <f t="shared" si="34"/>
        <v>0</v>
      </c>
      <c r="I196" s="3"/>
      <c r="J196" s="8">
        <v>20</v>
      </c>
      <c r="K196" s="9">
        <v>5</v>
      </c>
      <c r="L196" s="7">
        <f t="shared" si="32"/>
        <v>25</v>
      </c>
      <c r="M196" s="2">
        <f>G196*L196</f>
        <v>0</v>
      </c>
      <c r="N196" s="3"/>
      <c r="O196" s="6">
        <f>F196+L196</f>
        <v>55</v>
      </c>
      <c r="P196" s="14">
        <f>O196*G196</f>
        <v>0</v>
      </c>
      <c r="Q196" s="56"/>
      <c r="R196" s="57"/>
      <c r="S196" s="57"/>
    </row>
    <row r="197" spans="1:19">
      <c r="A197" s="6"/>
      <c r="B197" s="3" t="s">
        <v>200</v>
      </c>
      <c r="C197" s="3"/>
      <c r="D197" s="15"/>
      <c r="E197" s="16"/>
      <c r="F197" s="3"/>
      <c r="G197" s="17"/>
      <c r="H197" s="17"/>
      <c r="I197" s="17">
        <f>H195+H196</f>
        <v>0</v>
      </c>
      <c r="J197" s="15"/>
      <c r="K197" s="16"/>
      <c r="L197" s="3"/>
      <c r="M197" s="17"/>
      <c r="N197" s="17">
        <f>M195+M196</f>
        <v>0</v>
      </c>
      <c r="O197" s="6"/>
      <c r="P197" s="14"/>
      <c r="Q197" s="56"/>
      <c r="R197" s="57"/>
      <c r="S197" s="57"/>
    </row>
    <row r="198" spans="1:19" ht="42">
      <c r="A198" s="6">
        <v>25</v>
      </c>
      <c r="B198" s="37" t="s">
        <v>201</v>
      </c>
      <c r="C198" s="24"/>
      <c r="D198" s="38"/>
      <c r="E198" s="9"/>
      <c r="F198" s="7"/>
      <c r="G198" s="2"/>
      <c r="H198" s="2"/>
      <c r="I198" s="3"/>
      <c r="J198" s="38"/>
      <c r="K198" s="9"/>
      <c r="L198" s="7"/>
      <c r="M198" s="2"/>
      <c r="N198" s="3"/>
      <c r="O198" s="6"/>
      <c r="P198" s="14"/>
      <c r="Q198" s="56"/>
      <c r="R198" s="57"/>
      <c r="S198" s="57"/>
    </row>
    <row r="199" spans="1:19">
      <c r="A199" s="6"/>
      <c r="B199" s="30" t="s">
        <v>202</v>
      </c>
      <c r="C199" s="24" t="s">
        <v>18</v>
      </c>
      <c r="D199" s="38">
        <v>10</v>
      </c>
      <c r="E199" s="9"/>
      <c r="F199" s="7">
        <f>E199+D199</f>
        <v>10</v>
      </c>
      <c r="G199" s="2"/>
      <c r="H199" s="2">
        <f>G199*F199</f>
        <v>0</v>
      </c>
      <c r="I199" s="3"/>
      <c r="J199" s="38">
        <v>10</v>
      </c>
      <c r="K199" s="9"/>
      <c r="L199" s="7">
        <f t="shared" si="32"/>
        <v>10</v>
      </c>
      <c r="M199" s="2">
        <f>G199*L199</f>
        <v>0</v>
      </c>
      <c r="N199" s="3"/>
      <c r="O199" s="6">
        <f>F199+L199</f>
        <v>20</v>
      </c>
      <c r="P199" s="14">
        <f>O199*G199</f>
        <v>0</v>
      </c>
      <c r="Q199" s="56"/>
      <c r="R199" s="57"/>
      <c r="S199" s="57"/>
    </row>
    <row r="200" spans="1:19">
      <c r="A200" s="6"/>
      <c r="B200" s="30" t="s">
        <v>203</v>
      </c>
      <c r="C200" s="24"/>
      <c r="D200" s="38"/>
      <c r="E200" s="16"/>
      <c r="F200" s="3"/>
      <c r="G200" s="17"/>
      <c r="H200" s="17"/>
      <c r="I200" s="17">
        <f>H199</f>
        <v>0</v>
      </c>
      <c r="J200" s="38"/>
      <c r="K200" s="16"/>
      <c r="L200" s="3"/>
      <c r="M200" s="17"/>
      <c r="N200" s="17">
        <f>M199</f>
        <v>0</v>
      </c>
      <c r="O200" s="6"/>
      <c r="P200" s="14"/>
      <c r="Q200" s="56"/>
      <c r="R200" s="57"/>
      <c r="S200" s="57"/>
    </row>
    <row r="201" spans="1:19" ht="42">
      <c r="A201" s="6">
        <v>26</v>
      </c>
      <c r="B201" s="37" t="s">
        <v>204</v>
      </c>
      <c r="C201" s="24"/>
      <c r="D201" s="38"/>
      <c r="E201" s="9"/>
      <c r="F201" s="7"/>
      <c r="G201" s="2"/>
      <c r="H201" s="2"/>
      <c r="I201" s="3"/>
      <c r="J201" s="38"/>
      <c r="K201" s="9"/>
      <c r="L201" s="7"/>
      <c r="M201" s="2"/>
      <c r="N201" s="3"/>
      <c r="O201" s="6"/>
      <c r="P201" s="14"/>
      <c r="Q201" s="56"/>
      <c r="R201" s="57"/>
      <c r="S201" s="57"/>
    </row>
    <row r="202" spans="1:19">
      <c r="A202" s="6"/>
      <c r="B202" s="11" t="s">
        <v>205</v>
      </c>
      <c r="C202" s="7" t="s">
        <v>18</v>
      </c>
      <c r="D202" s="38">
        <v>10</v>
      </c>
      <c r="E202" s="9"/>
      <c r="F202" s="7">
        <f>E202+D202</f>
        <v>10</v>
      </c>
      <c r="G202" s="2"/>
      <c r="H202" s="2">
        <f t="shared" si="34"/>
        <v>0</v>
      </c>
      <c r="I202" s="3"/>
      <c r="J202" s="8">
        <v>10</v>
      </c>
      <c r="K202" s="9"/>
      <c r="L202" s="7">
        <f t="shared" si="32"/>
        <v>10</v>
      </c>
      <c r="M202" s="2">
        <f>G202*L202</f>
        <v>0</v>
      </c>
      <c r="N202" s="3"/>
      <c r="O202" s="6">
        <f>F202+L202</f>
        <v>20</v>
      </c>
      <c r="P202" s="14">
        <f>O202*G202</f>
        <v>0</v>
      </c>
      <c r="Q202" s="56"/>
      <c r="R202" s="57"/>
      <c r="S202" s="57"/>
    </row>
    <row r="203" spans="1:19">
      <c r="A203" s="6"/>
      <c r="B203" s="3" t="s">
        <v>206</v>
      </c>
      <c r="C203" s="3"/>
      <c r="D203" s="15"/>
      <c r="E203" s="16"/>
      <c r="F203" s="3"/>
      <c r="G203" s="17"/>
      <c r="H203" s="17"/>
      <c r="I203" s="17">
        <f>H202</f>
        <v>0</v>
      </c>
      <c r="J203" s="15"/>
      <c r="K203" s="16"/>
      <c r="L203" s="3"/>
      <c r="M203" s="17"/>
      <c r="N203" s="17">
        <f>M202</f>
        <v>0</v>
      </c>
      <c r="O203" s="6"/>
      <c r="P203" s="14"/>
      <c r="Q203" s="56"/>
      <c r="R203" s="57"/>
      <c r="S203" s="57"/>
    </row>
    <row r="204" spans="1:19">
      <c r="A204" s="6">
        <v>27</v>
      </c>
      <c r="B204" s="1" t="s">
        <v>207</v>
      </c>
      <c r="C204" s="7"/>
      <c r="D204" s="8"/>
      <c r="E204" s="9"/>
      <c r="F204" s="7">
        <f t="shared" si="33"/>
        <v>0</v>
      </c>
      <c r="G204" s="2"/>
      <c r="H204" s="2"/>
      <c r="I204" s="3"/>
      <c r="J204" s="8"/>
      <c r="K204" s="9"/>
      <c r="L204" s="7"/>
      <c r="M204" s="2"/>
      <c r="N204" s="3"/>
      <c r="O204" s="6"/>
      <c r="P204" s="14"/>
      <c r="Q204" s="56"/>
      <c r="R204" s="57"/>
      <c r="S204" s="57"/>
    </row>
    <row r="205" spans="1:19">
      <c r="A205" s="6"/>
      <c r="B205" s="11" t="s">
        <v>208</v>
      </c>
      <c r="C205" s="7" t="s">
        <v>209</v>
      </c>
      <c r="D205" s="8">
        <v>20</v>
      </c>
      <c r="E205" s="9"/>
      <c r="F205" s="7">
        <f t="shared" si="33"/>
        <v>20</v>
      </c>
      <c r="G205" s="2"/>
      <c r="H205" s="2">
        <f t="shared" si="34"/>
        <v>0</v>
      </c>
      <c r="I205" s="3"/>
      <c r="J205" s="8">
        <v>20</v>
      </c>
      <c r="K205" s="9">
        <v>5</v>
      </c>
      <c r="L205" s="7">
        <f t="shared" si="32"/>
        <v>25</v>
      </c>
      <c r="M205" s="2">
        <f>G205*L205</f>
        <v>0</v>
      </c>
      <c r="N205" s="3"/>
      <c r="O205" s="6">
        <f>F205+L205</f>
        <v>45</v>
      </c>
      <c r="P205" s="14">
        <f>O205*G205</f>
        <v>0</v>
      </c>
      <c r="Q205" s="56"/>
      <c r="R205" s="57"/>
      <c r="S205" s="57"/>
    </row>
    <row r="206" spans="1:19">
      <c r="A206" s="6"/>
      <c r="B206" s="11" t="s">
        <v>210</v>
      </c>
      <c r="C206" s="7" t="s">
        <v>209</v>
      </c>
      <c r="D206" s="8">
        <v>20</v>
      </c>
      <c r="E206" s="9">
        <v>5</v>
      </c>
      <c r="F206" s="7">
        <f t="shared" si="33"/>
        <v>25</v>
      </c>
      <c r="G206" s="2"/>
      <c r="H206" s="2">
        <f t="shared" si="34"/>
        <v>0</v>
      </c>
      <c r="I206" s="3"/>
      <c r="J206" s="8">
        <v>20</v>
      </c>
      <c r="K206" s="9"/>
      <c r="L206" s="7">
        <f t="shared" si="32"/>
        <v>20</v>
      </c>
      <c r="M206" s="2">
        <f>G206*L206</f>
        <v>0</v>
      </c>
      <c r="N206" s="3"/>
      <c r="O206" s="6">
        <f>F206+L206</f>
        <v>45</v>
      </c>
      <c r="P206" s="14">
        <f>O206*G206</f>
        <v>0</v>
      </c>
      <c r="Q206" s="56"/>
      <c r="R206" s="57"/>
      <c r="S206" s="57"/>
    </row>
    <row r="207" spans="1:19">
      <c r="A207" s="6"/>
      <c r="B207" s="3" t="s">
        <v>211</v>
      </c>
      <c r="C207" s="3"/>
      <c r="D207" s="15"/>
      <c r="E207" s="16"/>
      <c r="F207" s="3"/>
      <c r="G207" s="17"/>
      <c r="H207" s="17"/>
      <c r="I207" s="17">
        <f>H205+H206</f>
        <v>0</v>
      </c>
      <c r="J207" s="15"/>
      <c r="K207" s="16"/>
      <c r="L207" s="3"/>
      <c r="M207" s="17"/>
      <c r="N207" s="17">
        <f>M205+M206</f>
        <v>0</v>
      </c>
      <c r="O207" s="6"/>
      <c r="P207" s="14"/>
      <c r="Q207" s="56"/>
      <c r="R207" s="57"/>
      <c r="S207" s="57"/>
    </row>
    <row r="208" spans="1:19" ht="22.5">
      <c r="A208" s="6">
        <v>28</v>
      </c>
      <c r="B208" s="1" t="s">
        <v>212</v>
      </c>
      <c r="C208" s="7"/>
      <c r="D208" s="8"/>
      <c r="E208" s="9"/>
      <c r="F208" s="7"/>
      <c r="G208" s="2"/>
      <c r="H208" s="2"/>
      <c r="I208" s="3"/>
      <c r="J208" s="8"/>
      <c r="K208" s="9"/>
      <c r="L208" s="7"/>
      <c r="M208" s="2"/>
      <c r="N208" s="3"/>
      <c r="O208" s="6"/>
      <c r="P208" s="14"/>
      <c r="Q208" s="56"/>
      <c r="R208" s="57"/>
      <c r="S208" s="57"/>
    </row>
    <row r="209" spans="1:19">
      <c r="A209" s="6"/>
      <c r="B209" s="11" t="s">
        <v>213</v>
      </c>
      <c r="C209" s="7" t="s">
        <v>18</v>
      </c>
      <c r="D209" s="8">
        <v>2</v>
      </c>
      <c r="E209" s="9"/>
      <c r="F209" s="7">
        <f t="shared" si="33"/>
        <v>2</v>
      </c>
      <c r="G209" s="2"/>
      <c r="H209" s="2">
        <f t="shared" si="34"/>
        <v>0</v>
      </c>
      <c r="I209" s="3"/>
      <c r="J209" s="8">
        <v>2</v>
      </c>
      <c r="K209" s="9"/>
      <c r="L209" s="7">
        <f t="shared" si="32"/>
        <v>2</v>
      </c>
      <c r="M209" s="2">
        <f>G209*L209</f>
        <v>0</v>
      </c>
      <c r="N209" s="3"/>
      <c r="O209" s="6">
        <f>F209+L209</f>
        <v>4</v>
      </c>
      <c r="P209" s="14">
        <f>O209*G209</f>
        <v>0</v>
      </c>
      <c r="Q209" s="56"/>
      <c r="R209" s="57"/>
      <c r="S209" s="57"/>
    </row>
    <row r="210" spans="1:19">
      <c r="A210" s="6"/>
      <c r="B210" s="3" t="s">
        <v>214</v>
      </c>
      <c r="C210" s="3"/>
      <c r="D210" s="15"/>
      <c r="E210" s="16"/>
      <c r="F210" s="3"/>
      <c r="G210" s="17"/>
      <c r="H210" s="17"/>
      <c r="I210" s="17">
        <f>H209</f>
        <v>0</v>
      </c>
      <c r="J210" s="15"/>
      <c r="K210" s="16"/>
      <c r="L210" s="3"/>
      <c r="M210" s="17"/>
      <c r="N210" s="17">
        <f>M209</f>
        <v>0</v>
      </c>
      <c r="O210" s="6"/>
      <c r="P210" s="14"/>
      <c r="Q210" s="56"/>
      <c r="R210" s="57"/>
      <c r="S210" s="57"/>
    </row>
    <row r="211" spans="1:19" ht="22.5">
      <c r="A211" s="6">
        <v>29</v>
      </c>
      <c r="B211" s="1" t="s">
        <v>215</v>
      </c>
      <c r="C211" s="7"/>
      <c r="D211" s="8"/>
      <c r="E211" s="9"/>
      <c r="F211" s="7"/>
      <c r="G211" s="2"/>
      <c r="H211" s="2"/>
      <c r="I211" s="3"/>
      <c r="J211" s="8"/>
      <c r="K211" s="9"/>
      <c r="L211" s="7"/>
      <c r="M211" s="2"/>
      <c r="N211" s="3"/>
      <c r="O211" s="6"/>
      <c r="P211" s="14"/>
      <c r="Q211" s="56"/>
      <c r="R211" s="57"/>
      <c r="S211" s="57"/>
    </row>
    <row r="212" spans="1:19">
      <c r="A212" s="6"/>
      <c r="B212" s="39" t="s">
        <v>216</v>
      </c>
      <c r="C212" s="7" t="s">
        <v>18</v>
      </c>
      <c r="D212" s="8">
        <v>1</v>
      </c>
      <c r="E212" s="9"/>
      <c r="F212" s="7">
        <f t="shared" si="33"/>
        <v>1</v>
      </c>
      <c r="G212" s="40"/>
      <c r="H212" s="2">
        <f>F212*G212</f>
        <v>0</v>
      </c>
      <c r="I212" s="3"/>
      <c r="J212" s="8">
        <v>1</v>
      </c>
      <c r="K212" s="9"/>
      <c r="L212" s="7">
        <f t="shared" si="32"/>
        <v>1</v>
      </c>
      <c r="M212" s="2">
        <f t="shared" ref="M212:M229" si="35">G212*L212</f>
        <v>0</v>
      </c>
      <c r="N212" s="3"/>
      <c r="O212" s="6">
        <f t="shared" ref="O212:O229" si="36">F212+L212</f>
        <v>2</v>
      </c>
      <c r="P212" s="14">
        <f t="shared" ref="P212:P229" si="37">O212*G212</f>
        <v>0</v>
      </c>
      <c r="Q212" s="56"/>
      <c r="R212" s="57"/>
      <c r="S212" s="57"/>
    </row>
    <row r="213" spans="1:19">
      <c r="A213" s="6"/>
      <c r="B213" s="39" t="s">
        <v>217</v>
      </c>
      <c r="C213" s="7" t="s">
        <v>18</v>
      </c>
      <c r="D213" s="8">
        <v>1</v>
      </c>
      <c r="E213" s="9"/>
      <c r="F213" s="7">
        <f t="shared" si="33"/>
        <v>1</v>
      </c>
      <c r="G213" s="40"/>
      <c r="H213" s="2">
        <f t="shared" si="34"/>
        <v>0</v>
      </c>
      <c r="I213" s="3"/>
      <c r="J213" s="8">
        <v>1</v>
      </c>
      <c r="K213" s="9"/>
      <c r="L213" s="7">
        <f t="shared" si="32"/>
        <v>1</v>
      </c>
      <c r="M213" s="2">
        <f t="shared" si="35"/>
        <v>0</v>
      </c>
      <c r="N213" s="3"/>
      <c r="O213" s="6">
        <f t="shared" si="36"/>
        <v>2</v>
      </c>
      <c r="P213" s="14">
        <f t="shared" si="37"/>
        <v>0</v>
      </c>
      <c r="Q213" s="56"/>
      <c r="R213" s="57"/>
      <c r="S213" s="57"/>
    </row>
    <row r="214" spans="1:19">
      <c r="A214" s="6"/>
      <c r="B214" s="39" t="s">
        <v>218</v>
      </c>
      <c r="C214" s="7" t="s">
        <v>18</v>
      </c>
      <c r="D214" s="8">
        <v>1</v>
      </c>
      <c r="E214" s="9"/>
      <c r="F214" s="7">
        <f t="shared" si="33"/>
        <v>1</v>
      </c>
      <c r="G214" s="40"/>
      <c r="H214" s="2">
        <f t="shared" si="34"/>
        <v>0</v>
      </c>
      <c r="I214" s="3"/>
      <c r="J214" s="8">
        <v>1</v>
      </c>
      <c r="K214" s="9"/>
      <c r="L214" s="7">
        <f t="shared" si="32"/>
        <v>1</v>
      </c>
      <c r="M214" s="2">
        <f t="shared" si="35"/>
        <v>0</v>
      </c>
      <c r="N214" s="3"/>
      <c r="O214" s="6">
        <f t="shared" si="36"/>
        <v>2</v>
      </c>
      <c r="P214" s="14">
        <f t="shared" si="37"/>
        <v>0</v>
      </c>
      <c r="Q214" s="56"/>
      <c r="R214" s="57"/>
      <c r="S214" s="57"/>
    </row>
    <row r="215" spans="1:19">
      <c r="A215" s="6"/>
      <c r="B215" s="39" t="s">
        <v>219</v>
      </c>
      <c r="C215" s="24" t="s">
        <v>18</v>
      </c>
      <c r="D215" s="8">
        <v>1</v>
      </c>
      <c r="E215" s="9"/>
      <c r="F215" s="7">
        <f t="shared" si="33"/>
        <v>1</v>
      </c>
      <c r="G215" s="40"/>
      <c r="H215" s="2">
        <f t="shared" si="34"/>
        <v>0</v>
      </c>
      <c r="I215" s="3"/>
      <c r="J215" s="8">
        <v>1</v>
      </c>
      <c r="K215" s="9"/>
      <c r="L215" s="7">
        <f t="shared" si="32"/>
        <v>1</v>
      </c>
      <c r="M215" s="2">
        <f t="shared" si="35"/>
        <v>0</v>
      </c>
      <c r="N215" s="3"/>
      <c r="O215" s="6">
        <f t="shared" si="36"/>
        <v>2</v>
      </c>
      <c r="P215" s="14">
        <f t="shared" si="37"/>
        <v>0</v>
      </c>
      <c r="Q215" s="56"/>
      <c r="R215" s="57"/>
      <c r="S215" s="57"/>
    </row>
    <row r="216" spans="1:19">
      <c r="A216" s="6"/>
      <c r="B216" s="39" t="s">
        <v>220</v>
      </c>
      <c r="C216" s="24" t="s">
        <v>18</v>
      </c>
      <c r="D216" s="8">
        <v>0</v>
      </c>
      <c r="E216" s="9"/>
      <c r="F216" s="7">
        <f t="shared" si="33"/>
        <v>0</v>
      </c>
      <c r="G216" s="40"/>
      <c r="H216" s="2">
        <f t="shared" si="34"/>
        <v>0</v>
      </c>
      <c r="I216" s="3"/>
      <c r="J216" s="8">
        <v>0</v>
      </c>
      <c r="K216" s="9"/>
      <c r="L216" s="7">
        <f t="shared" si="32"/>
        <v>0</v>
      </c>
      <c r="M216" s="2">
        <f t="shared" si="35"/>
        <v>0</v>
      </c>
      <c r="N216" s="3"/>
      <c r="O216" s="6">
        <f t="shared" si="36"/>
        <v>0</v>
      </c>
      <c r="P216" s="14">
        <f t="shared" si="37"/>
        <v>0</v>
      </c>
      <c r="Q216" s="56"/>
      <c r="R216" s="57"/>
      <c r="S216" s="57"/>
    </row>
    <row r="217" spans="1:19">
      <c r="A217" s="6"/>
      <c r="B217" s="39" t="s">
        <v>221</v>
      </c>
      <c r="C217" s="24" t="s">
        <v>18</v>
      </c>
      <c r="D217" s="8">
        <v>10</v>
      </c>
      <c r="E217" s="9"/>
      <c r="F217" s="7">
        <f t="shared" si="33"/>
        <v>10</v>
      </c>
      <c r="G217" s="40"/>
      <c r="H217" s="2">
        <f t="shared" si="34"/>
        <v>0</v>
      </c>
      <c r="I217" s="3"/>
      <c r="J217" s="8">
        <v>10</v>
      </c>
      <c r="K217" s="9"/>
      <c r="L217" s="7">
        <f t="shared" si="32"/>
        <v>10</v>
      </c>
      <c r="M217" s="2">
        <f t="shared" si="35"/>
        <v>0</v>
      </c>
      <c r="N217" s="3"/>
      <c r="O217" s="6">
        <f t="shared" si="36"/>
        <v>20</v>
      </c>
      <c r="P217" s="14">
        <f t="shared" si="37"/>
        <v>0</v>
      </c>
      <c r="Q217" s="56"/>
      <c r="R217" s="57"/>
      <c r="S217" s="57"/>
    </row>
    <row r="218" spans="1:19">
      <c r="A218" s="6"/>
      <c r="B218" s="39" t="s">
        <v>222</v>
      </c>
      <c r="C218" s="24" t="s">
        <v>18</v>
      </c>
      <c r="D218" s="8"/>
      <c r="E218" s="9"/>
      <c r="F218" s="7">
        <f t="shared" si="33"/>
        <v>0</v>
      </c>
      <c r="G218" s="40"/>
      <c r="H218" s="2">
        <f t="shared" si="34"/>
        <v>0</v>
      </c>
      <c r="I218" s="3"/>
      <c r="J218" s="8"/>
      <c r="K218" s="9"/>
      <c r="L218" s="7">
        <f t="shared" si="32"/>
        <v>0</v>
      </c>
      <c r="M218" s="2">
        <f t="shared" si="35"/>
        <v>0</v>
      </c>
      <c r="N218" s="3"/>
      <c r="O218" s="6">
        <f t="shared" si="36"/>
        <v>0</v>
      </c>
      <c r="P218" s="14">
        <f t="shared" si="37"/>
        <v>0</v>
      </c>
      <c r="Q218" s="56"/>
      <c r="R218" s="57"/>
      <c r="S218" s="57"/>
    </row>
    <row r="219" spans="1:19">
      <c r="A219" s="6"/>
      <c r="B219" s="39" t="s">
        <v>223</v>
      </c>
      <c r="C219" s="24" t="s">
        <v>18</v>
      </c>
      <c r="D219" s="8"/>
      <c r="E219" s="9"/>
      <c r="F219" s="7">
        <f t="shared" si="33"/>
        <v>0</v>
      </c>
      <c r="G219" s="40"/>
      <c r="H219" s="2">
        <f t="shared" si="34"/>
        <v>0</v>
      </c>
      <c r="I219" s="3"/>
      <c r="J219" s="8"/>
      <c r="K219" s="9"/>
      <c r="L219" s="7">
        <f t="shared" si="32"/>
        <v>0</v>
      </c>
      <c r="M219" s="2">
        <f t="shared" si="35"/>
        <v>0</v>
      </c>
      <c r="N219" s="3"/>
      <c r="O219" s="6">
        <f t="shared" si="36"/>
        <v>0</v>
      </c>
      <c r="P219" s="14">
        <f t="shared" si="37"/>
        <v>0</v>
      </c>
      <c r="Q219" s="56"/>
      <c r="R219" s="57"/>
      <c r="S219" s="57"/>
    </row>
    <row r="220" spans="1:19">
      <c r="A220" s="6"/>
      <c r="B220" s="39" t="s">
        <v>224</v>
      </c>
      <c r="C220" s="24" t="s">
        <v>18</v>
      </c>
      <c r="D220" s="8"/>
      <c r="E220" s="9"/>
      <c r="F220" s="7">
        <f t="shared" si="33"/>
        <v>0</v>
      </c>
      <c r="G220" s="40"/>
      <c r="H220" s="2">
        <f t="shared" si="34"/>
        <v>0</v>
      </c>
      <c r="I220" s="3"/>
      <c r="J220" s="8"/>
      <c r="K220" s="9"/>
      <c r="L220" s="7">
        <f t="shared" si="32"/>
        <v>0</v>
      </c>
      <c r="M220" s="2">
        <f t="shared" si="35"/>
        <v>0</v>
      </c>
      <c r="N220" s="3"/>
      <c r="O220" s="6">
        <f t="shared" si="36"/>
        <v>0</v>
      </c>
      <c r="P220" s="14">
        <f t="shared" si="37"/>
        <v>0</v>
      </c>
      <c r="Q220" s="56"/>
      <c r="R220" s="57"/>
      <c r="S220" s="57"/>
    </row>
    <row r="221" spans="1:19">
      <c r="A221" s="6"/>
      <c r="B221" s="39" t="s">
        <v>225</v>
      </c>
      <c r="C221" s="24" t="s">
        <v>18</v>
      </c>
      <c r="D221" s="8"/>
      <c r="E221" s="9"/>
      <c r="F221" s="7">
        <f t="shared" si="33"/>
        <v>0</v>
      </c>
      <c r="G221" s="40"/>
      <c r="H221" s="2">
        <f t="shared" si="34"/>
        <v>0</v>
      </c>
      <c r="I221" s="3"/>
      <c r="J221" s="8"/>
      <c r="K221" s="9"/>
      <c r="L221" s="7">
        <f t="shared" si="32"/>
        <v>0</v>
      </c>
      <c r="M221" s="2">
        <f t="shared" si="35"/>
        <v>0</v>
      </c>
      <c r="N221" s="3"/>
      <c r="O221" s="6">
        <f t="shared" si="36"/>
        <v>0</v>
      </c>
      <c r="P221" s="14">
        <f t="shared" si="37"/>
        <v>0</v>
      </c>
      <c r="Q221" s="56"/>
      <c r="R221" s="57"/>
      <c r="S221" s="57"/>
    </row>
    <row r="222" spans="1:19">
      <c r="A222" s="6"/>
      <c r="B222" s="39" t="s">
        <v>226</v>
      </c>
      <c r="C222" s="24" t="s">
        <v>18</v>
      </c>
      <c r="D222" s="8"/>
      <c r="E222" s="9"/>
      <c r="F222" s="7">
        <f t="shared" si="33"/>
        <v>0</v>
      </c>
      <c r="G222" s="40"/>
      <c r="H222" s="2">
        <f t="shared" si="34"/>
        <v>0</v>
      </c>
      <c r="I222" s="3"/>
      <c r="J222" s="8"/>
      <c r="K222" s="9"/>
      <c r="L222" s="7">
        <f t="shared" si="32"/>
        <v>0</v>
      </c>
      <c r="M222" s="2">
        <f t="shared" si="35"/>
        <v>0</v>
      </c>
      <c r="N222" s="3"/>
      <c r="O222" s="6">
        <f t="shared" si="36"/>
        <v>0</v>
      </c>
      <c r="P222" s="14">
        <f t="shared" si="37"/>
        <v>0</v>
      </c>
      <c r="Q222" s="56"/>
      <c r="R222" s="57"/>
      <c r="S222" s="57"/>
    </row>
    <row r="223" spans="1:19">
      <c r="A223" s="6"/>
      <c r="B223" s="39" t="s">
        <v>227</v>
      </c>
      <c r="C223" s="24" t="s">
        <v>18</v>
      </c>
      <c r="D223" s="8"/>
      <c r="E223" s="9"/>
      <c r="F223" s="7">
        <f t="shared" si="33"/>
        <v>0</v>
      </c>
      <c r="G223" s="40"/>
      <c r="H223" s="2">
        <f t="shared" si="34"/>
        <v>0</v>
      </c>
      <c r="I223" s="3"/>
      <c r="J223" s="8"/>
      <c r="K223" s="9"/>
      <c r="L223" s="7">
        <f t="shared" si="32"/>
        <v>0</v>
      </c>
      <c r="M223" s="2">
        <f t="shared" si="35"/>
        <v>0</v>
      </c>
      <c r="N223" s="3"/>
      <c r="O223" s="6">
        <f t="shared" si="36"/>
        <v>0</v>
      </c>
      <c r="P223" s="14">
        <f t="shared" si="37"/>
        <v>0</v>
      </c>
      <c r="Q223" s="56"/>
      <c r="R223" s="57"/>
      <c r="S223" s="57"/>
    </row>
    <row r="224" spans="1:19">
      <c r="A224" s="6"/>
      <c r="B224" s="39" t="s">
        <v>228</v>
      </c>
      <c r="C224" s="24" t="s">
        <v>18</v>
      </c>
      <c r="D224" s="8">
        <v>1</v>
      </c>
      <c r="E224" s="9"/>
      <c r="F224" s="7">
        <f t="shared" si="33"/>
        <v>1</v>
      </c>
      <c r="G224" s="40"/>
      <c r="H224" s="2">
        <f t="shared" si="34"/>
        <v>0</v>
      </c>
      <c r="I224" s="3"/>
      <c r="J224" s="8">
        <v>1</v>
      </c>
      <c r="K224" s="9"/>
      <c r="L224" s="7">
        <f t="shared" si="32"/>
        <v>1</v>
      </c>
      <c r="M224" s="2">
        <f t="shared" si="35"/>
        <v>0</v>
      </c>
      <c r="N224" s="3"/>
      <c r="O224" s="6">
        <f t="shared" si="36"/>
        <v>2</v>
      </c>
      <c r="P224" s="14">
        <f t="shared" si="37"/>
        <v>0</v>
      </c>
      <c r="Q224" s="56"/>
      <c r="R224" s="57"/>
      <c r="S224" s="57"/>
    </row>
    <row r="225" spans="1:19">
      <c r="A225" s="6"/>
      <c r="B225" s="39" t="s">
        <v>229</v>
      </c>
      <c r="C225" s="24" t="s">
        <v>18</v>
      </c>
      <c r="D225" s="8">
        <v>1</v>
      </c>
      <c r="E225" s="9"/>
      <c r="F225" s="7">
        <f t="shared" si="33"/>
        <v>1</v>
      </c>
      <c r="G225" s="40"/>
      <c r="H225" s="2">
        <f t="shared" si="34"/>
        <v>0</v>
      </c>
      <c r="I225" s="3"/>
      <c r="J225" s="8">
        <v>1</v>
      </c>
      <c r="K225" s="9"/>
      <c r="L225" s="7">
        <f t="shared" si="32"/>
        <v>1</v>
      </c>
      <c r="M225" s="2">
        <f t="shared" si="35"/>
        <v>0</v>
      </c>
      <c r="N225" s="3"/>
      <c r="O225" s="6">
        <f t="shared" si="36"/>
        <v>2</v>
      </c>
      <c r="P225" s="14">
        <f t="shared" si="37"/>
        <v>0</v>
      </c>
      <c r="Q225" s="56"/>
      <c r="R225" s="57"/>
      <c r="S225" s="57"/>
    </row>
    <row r="226" spans="1:19">
      <c r="A226" s="6"/>
      <c r="B226" s="39" t="s">
        <v>230</v>
      </c>
      <c r="C226" s="24" t="s">
        <v>18</v>
      </c>
      <c r="D226" s="8">
        <v>1</v>
      </c>
      <c r="E226" s="9"/>
      <c r="F226" s="7">
        <f t="shared" si="33"/>
        <v>1</v>
      </c>
      <c r="G226" s="40"/>
      <c r="H226" s="2">
        <f t="shared" si="34"/>
        <v>0</v>
      </c>
      <c r="I226" s="3"/>
      <c r="J226" s="8">
        <v>1</v>
      </c>
      <c r="K226" s="9"/>
      <c r="L226" s="7">
        <f t="shared" si="32"/>
        <v>1</v>
      </c>
      <c r="M226" s="2">
        <f t="shared" si="35"/>
        <v>0</v>
      </c>
      <c r="N226" s="3"/>
      <c r="O226" s="6">
        <f t="shared" si="36"/>
        <v>2</v>
      </c>
      <c r="P226" s="14">
        <f t="shared" si="37"/>
        <v>0</v>
      </c>
      <c r="Q226" s="56"/>
      <c r="R226" s="57"/>
      <c r="S226" s="57"/>
    </row>
    <row r="227" spans="1:19">
      <c r="A227" s="6"/>
      <c r="B227" s="39" t="s">
        <v>231</v>
      </c>
      <c r="C227" s="24" t="s">
        <v>18</v>
      </c>
      <c r="D227" s="8">
        <v>1</v>
      </c>
      <c r="E227" s="9"/>
      <c r="F227" s="7">
        <f t="shared" si="33"/>
        <v>1</v>
      </c>
      <c r="G227" s="40"/>
      <c r="H227" s="2">
        <f t="shared" si="34"/>
        <v>0</v>
      </c>
      <c r="I227" s="3"/>
      <c r="J227" s="8">
        <v>1</v>
      </c>
      <c r="K227" s="9"/>
      <c r="L227" s="7">
        <f t="shared" si="32"/>
        <v>1</v>
      </c>
      <c r="M227" s="2">
        <f t="shared" si="35"/>
        <v>0</v>
      </c>
      <c r="N227" s="3"/>
      <c r="O227" s="6">
        <f t="shared" si="36"/>
        <v>2</v>
      </c>
      <c r="P227" s="14">
        <f t="shared" si="37"/>
        <v>0</v>
      </c>
      <c r="Q227" s="56"/>
      <c r="R227" s="57"/>
      <c r="S227" s="57"/>
    </row>
    <row r="228" spans="1:19">
      <c r="A228" s="6"/>
      <c r="B228" s="39" t="s">
        <v>232</v>
      </c>
      <c r="C228" s="24" t="s">
        <v>18</v>
      </c>
      <c r="D228" s="8">
        <v>1</v>
      </c>
      <c r="E228" s="9"/>
      <c r="F228" s="7">
        <f t="shared" si="33"/>
        <v>1</v>
      </c>
      <c r="G228" s="40"/>
      <c r="H228" s="2">
        <f t="shared" si="34"/>
        <v>0</v>
      </c>
      <c r="I228" s="3"/>
      <c r="J228" s="8">
        <v>1</v>
      </c>
      <c r="K228" s="9"/>
      <c r="L228" s="7">
        <f t="shared" si="32"/>
        <v>1</v>
      </c>
      <c r="M228" s="2">
        <f t="shared" si="35"/>
        <v>0</v>
      </c>
      <c r="N228" s="3"/>
      <c r="O228" s="6">
        <f t="shared" si="36"/>
        <v>2</v>
      </c>
      <c r="P228" s="14">
        <f t="shared" si="37"/>
        <v>0</v>
      </c>
      <c r="Q228" s="56"/>
      <c r="R228" s="57"/>
      <c r="S228" s="57"/>
    </row>
    <row r="229" spans="1:19">
      <c r="A229" s="6"/>
      <c r="B229" s="39" t="s">
        <v>233</v>
      </c>
      <c r="C229" s="24" t="s">
        <v>18</v>
      </c>
      <c r="D229" s="8">
        <v>1</v>
      </c>
      <c r="E229" s="9"/>
      <c r="F229" s="7">
        <f t="shared" si="33"/>
        <v>1</v>
      </c>
      <c r="G229" s="40"/>
      <c r="H229" s="2">
        <f t="shared" si="34"/>
        <v>0</v>
      </c>
      <c r="I229" s="3"/>
      <c r="J229" s="8">
        <v>1</v>
      </c>
      <c r="K229" s="9"/>
      <c r="L229" s="7">
        <f t="shared" si="32"/>
        <v>1</v>
      </c>
      <c r="M229" s="2">
        <f t="shared" si="35"/>
        <v>0</v>
      </c>
      <c r="N229" s="3"/>
      <c r="O229" s="6">
        <f t="shared" si="36"/>
        <v>2</v>
      </c>
      <c r="P229" s="14">
        <f t="shared" si="37"/>
        <v>0</v>
      </c>
      <c r="Q229" s="56"/>
      <c r="R229" s="57"/>
      <c r="S229" s="57"/>
    </row>
    <row r="230" spans="1:19">
      <c r="A230" s="6"/>
      <c r="B230" s="3" t="s">
        <v>234</v>
      </c>
      <c r="C230" s="3"/>
      <c r="D230" s="15"/>
      <c r="E230" s="16"/>
      <c r="F230" s="3"/>
      <c r="G230" s="17"/>
      <c r="H230" s="17"/>
      <c r="I230" s="17">
        <f>H212+H213+H214+H215+H216+H217+H218++H224+H225+H226+H227+H228+H229</f>
        <v>0</v>
      </c>
      <c r="J230" s="15"/>
      <c r="K230" s="16"/>
      <c r="L230" s="3"/>
      <c r="M230" s="17"/>
      <c r="N230" s="17">
        <f>M212+M213+M214+M215+M216+M217+M224+M225+M226+M227+M228+M229</f>
        <v>0</v>
      </c>
      <c r="O230" s="6"/>
      <c r="P230" s="14"/>
      <c r="Q230" s="56"/>
      <c r="R230" s="57"/>
      <c r="S230" s="57"/>
    </row>
    <row r="231" spans="1:19" ht="21">
      <c r="A231" s="6">
        <v>30</v>
      </c>
      <c r="B231" s="19" t="s">
        <v>235</v>
      </c>
      <c r="C231" s="7"/>
      <c r="D231" s="8"/>
      <c r="E231" s="9"/>
      <c r="F231" s="7"/>
      <c r="G231" s="2"/>
      <c r="H231" s="2"/>
      <c r="I231" s="3"/>
      <c r="J231" s="8"/>
      <c r="K231" s="9"/>
      <c r="L231" s="7"/>
      <c r="M231" s="2"/>
      <c r="N231" s="3"/>
      <c r="O231" s="6"/>
      <c r="P231" s="14"/>
      <c r="Q231" s="56"/>
      <c r="R231" s="57"/>
      <c r="S231" s="57"/>
    </row>
    <row r="232" spans="1:19">
      <c r="A232" s="6"/>
      <c r="B232" s="20" t="s">
        <v>236</v>
      </c>
      <c r="C232" s="7" t="s">
        <v>237</v>
      </c>
      <c r="D232" s="8">
        <v>150</v>
      </c>
      <c r="E232" s="9">
        <v>10</v>
      </c>
      <c r="F232" s="7">
        <f t="shared" si="33"/>
        <v>160</v>
      </c>
      <c r="G232" s="2"/>
      <c r="H232" s="2">
        <f t="shared" si="34"/>
        <v>0</v>
      </c>
      <c r="I232" s="3"/>
      <c r="J232" s="8">
        <v>150</v>
      </c>
      <c r="K232" s="9">
        <v>40</v>
      </c>
      <c r="L232" s="7">
        <f t="shared" si="32"/>
        <v>190</v>
      </c>
      <c r="M232" s="2">
        <f>G232*L232</f>
        <v>0</v>
      </c>
      <c r="N232" s="3"/>
      <c r="O232" s="6">
        <f>F232+L232</f>
        <v>350</v>
      </c>
      <c r="P232" s="14">
        <f>O232*G232</f>
        <v>0</v>
      </c>
      <c r="Q232" s="56"/>
      <c r="R232" s="57"/>
      <c r="S232" s="57"/>
    </row>
    <row r="233" spans="1:19">
      <c r="A233" s="6"/>
      <c r="B233" s="20" t="s">
        <v>238</v>
      </c>
      <c r="C233" s="7" t="s">
        <v>237</v>
      </c>
      <c r="D233" s="8">
        <v>210</v>
      </c>
      <c r="E233" s="9">
        <v>10</v>
      </c>
      <c r="F233" s="7">
        <f t="shared" si="33"/>
        <v>220</v>
      </c>
      <c r="G233" s="2"/>
      <c r="H233" s="2">
        <f t="shared" si="34"/>
        <v>0</v>
      </c>
      <c r="I233" s="3"/>
      <c r="J233" s="8">
        <v>210</v>
      </c>
      <c r="K233" s="9">
        <v>8</v>
      </c>
      <c r="L233" s="7">
        <f t="shared" si="32"/>
        <v>218</v>
      </c>
      <c r="M233" s="2">
        <f>G233*L233</f>
        <v>0</v>
      </c>
      <c r="N233" s="3"/>
      <c r="O233" s="6">
        <f>F233+L233</f>
        <v>438</v>
      </c>
      <c r="P233" s="14">
        <f>O233*G233</f>
        <v>0</v>
      </c>
      <c r="Q233" s="56"/>
      <c r="R233" s="57"/>
      <c r="S233" s="57"/>
    </row>
    <row r="234" spans="1:19">
      <c r="A234" s="6"/>
      <c r="B234" s="20" t="s">
        <v>239</v>
      </c>
      <c r="C234" s="7" t="s">
        <v>237</v>
      </c>
      <c r="D234" s="8">
        <v>15</v>
      </c>
      <c r="E234" s="9">
        <v>0</v>
      </c>
      <c r="F234" s="7">
        <f t="shared" si="33"/>
        <v>15</v>
      </c>
      <c r="G234" s="2"/>
      <c r="H234" s="2">
        <f t="shared" si="34"/>
        <v>0</v>
      </c>
      <c r="I234" s="3"/>
      <c r="J234" s="8">
        <v>15</v>
      </c>
      <c r="K234" s="9">
        <v>10</v>
      </c>
      <c r="L234" s="7">
        <f t="shared" si="32"/>
        <v>25</v>
      </c>
      <c r="M234" s="2">
        <f>G234*L234</f>
        <v>0</v>
      </c>
      <c r="N234" s="3"/>
      <c r="O234" s="6">
        <f>F234+L234</f>
        <v>40</v>
      </c>
      <c r="P234" s="14">
        <f>O234*G234</f>
        <v>0</v>
      </c>
      <c r="Q234" s="56"/>
      <c r="R234" s="57"/>
      <c r="S234" s="57"/>
    </row>
    <row r="235" spans="1:19" ht="22.5">
      <c r="A235" s="6"/>
      <c r="B235" s="20" t="s">
        <v>240</v>
      </c>
      <c r="C235" s="7" t="s">
        <v>237</v>
      </c>
      <c r="D235" s="8">
        <v>90</v>
      </c>
      <c r="E235" s="9">
        <v>10</v>
      </c>
      <c r="F235" s="7">
        <f t="shared" si="33"/>
        <v>100</v>
      </c>
      <c r="G235" s="2"/>
      <c r="H235" s="2">
        <f t="shared" si="34"/>
        <v>0</v>
      </c>
      <c r="I235" s="3"/>
      <c r="J235" s="8">
        <v>90</v>
      </c>
      <c r="K235" s="9">
        <v>10</v>
      </c>
      <c r="L235" s="7">
        <f t="shared" si="32"/>
        <v>100</v>
      </c>
      <c r="M235" s="2">
        <f>G235*L235</f>
        <v>0</v>
      </c>
      <c r="N235" s="3"/>
      <c r="O235" s="6">
        <f>F235+L235</f>
        <v>200</v>
      </c>
      <c r="P235" s="14">
        <f>O235*G235</f>
        <v>0</v>
      </c>
      <c r="Q235" s="56"/>
      <c r="R235" s="57"/>
      <c r="S235" s="57"/>
    </row>
    <row r="236" spans="1:19" ht="33.75">
      <c r="A236" s="6"/>
      <c r="B236" s="20" t="s">
        <v>241</v>
      </c>
      <c r="C236" s="7" t="s">
        <v>237</v>
      </c>
      <c r="D236" s="8">
        <v>10</v>
      </c>
      <c r="E236" s="9">
        <v>0</v>
      </c>
      <c r="F236" s="7">
        <f t="shared" si="33"/>
        <v>10</v>
      </c>
      <c r="G236" s="2"/>
      <c r="H236" s="2">
        <f t="shared" si="34"/>
        <v>0</v>
      </c>
      <c r="I236" s="3"/>
      <c r="J236" s="8">
        <v>10</v>
      </c>
      <c r="K236" s="9">
        <v>0</v>
      </c>
      <c r="L236" s="7">
        <f t="shared" si="32"/>
        <v>10</v>
      </c>
      <c r="M236" s="2">
        <f>G236*L236</f>
        <v>0</v>
      </c>
      <c r="N236" s="3"/>
      <c r="O236" s="6">
        <f>F236+L236</f>
        <v>20</v>
      </c>
      <c r="P236" s="14">
        <f>O236*G236</f>
        <v>0</v>
      </c>
      <c r="Q236" s="56"/>
      <c r="R236" s="57"/>
      <c r="S236" s="57"/>
    </row>
    <row r="237" spans="1:19">
      <c r="A237" s="6"/>
      <c r="B237" s="3" t="s">
        <v>242</v>
      </c>
      <c r="C237" s="3"/>
      <c r="D237" s="15"/>
      <c r="E237" s="16"/>
      <c r="F237" s="3"/>
      <c r="G237" s="17"/>
      <c r="H237" s="17"/>
      <c r="I237" s="17">
        <f>H232+H233+H234+H235+H236</f>
        <v>0</v>
      </c>
      <c r="J237" s="15"/>
      <c r="K237" s="16"/>
      <c r="L237" s="3"/>
      <c r="M237" s="17"/>
      <c r="N237" s="17">
        <f>M232+M233+M234+M235+M236</f>
        <v>0</v>
      </c>
      <c r="O237" s="6"/>
      <c r="P237" s="14"/>
      <c r="Q237" s="56"/>
      <c r="R237" s="57"/>
      <c r="S237" s="57"/>
    </row>
    <row r="238" spans="1:19">
      <c r="A238" s="6">
        <v>31</v>
      </c>
      <c r="B238" s="1" t="s">
        <v>243</v>
      </c>
      <c r="C238" s="7"/>
      <c r="D238" s="8"/>
      <c r="E238" s="9"/>
      <c r="F238" s="7"/>
      <c r="G238" s="2"/>
      <c r="H238" s="2"/>
      <c r="I238" s="3"/>
      <c r="J238" s="8"/>
      <c r="K238" s="9"/>
      <c r="L238" s="7"/>
      <c r="M238" s="2"/>
      <c r="N238" s="3"/>
      <c r="O238" s="6"/>
      <c r="P238" s="14"/>
      <c r="Q238" s="56"/>
      <c r="R238" s="57"/>
      <c r="S238" s="57"/>
    </row>
    <row r="239" spans="1:19" ht="23.25">
      <c r="A239" s="6"/>
      <c r="B239" s="11" t="s">
        <v>244</v>
      </c>
      <c r="C239" s="7" t="s">
        <v>18</v>
      </c>
      <c r="D239" s="8">
        <v>5</v>
      </c>
      <c r="E239" s="9">
        <v>10</v>
      </c>
      <c r="F239" s="7">
        <f t="shared" si="33"/>
        <v>15</v>
      </c>
      <c r="G239" s="2"/>
      <c r="H239" s="2">
        <f t="shared" si="34"/>
        <v>0</v>
      </c>
      <c r="I239" s="3"/>
      <c r="J239" s="8">
        <v>5</v>
      </c>
      <c r="K239" s="9">
        <v>5</v>
      </c>
      <c r="L239" s="7">
        <f t="shared" si="32"/>
        <v>10</v>
      </c>
      <c r="M239" s="2">
        <f>G239*L239</f>
        <v>0</v>
      </c>
      <c r="N239" s="3"/>
      <c r="O239" s="6">
        <f>F239+L239</f>
        <v>25</v>
      </c>
      <c r="P239" s="14">
        <f>O239*G239</f>
        <v>0</v>
      </c>
      <c r="Q239" s="56"/>
      <c r="R239" s="57"/>
      <c r="S239" s="57"/>
    </row>
    <row r="240" spans="1:19" ht="23.25">
      <c r="A240" s="6"/>
      <c r="B240" s="11" t="s">
        <v>245</v>
      </c>
      <c r="C240" s="7" t="s">
        <v>18</v>
      </c>
      <c r="D240" s="8">
        <v>5</v>
      </c>
      <c r="E240" s="9">
        <v>10</v>
      </c>
      <c r="F240" s="7">
        <f t="shared" si="33"/>
        <v>15</v>
      </c>
      <c r="G240" s="2"/>
      <c r="H240" s="2">
        <f t="shared" si="34"/>
        <v>0</v>
      </c>
      <c r="I240" s="3"/>
      <c r="J240" s="8">
        <v>5</v>
      </c>
      <c r="K240" s="9">
        <v>5</v>
      </c>
      <c r="L240" s="7">
        <f t="shared" si="32"/>
        <v>10</v>
      </c>
      <c r="M240" s="2">
        <f>G240*L240</f>
        <v>0</v>
      </c>
      <c r="N240" s="3"/>
      <c r="O240" s="6">
        <f>F240+L240</f>
        <v>25</v>
      </c>
      <c r="P240" s="14">
        <f>O240*G240</f>
        <v>0</v>
      </c>
      <c r="Q240" s="56"/>
      <c r="R240" s="57"/>
      <c r="S240" s="57"/>
    </row>
    <row r="241" spans="1:19">
      <c r="A241" s="6"/>
      <c r="B241" s="3" t="s">
        <v>246</v>
      </c>
      <c r="C241" s="3"/>
      <c r="D241" s="15"/>
      <c r="E241" s="16"/>
      <c r="F241" s="3"/>
      <c r="G241" s="17"/>
      <c r="H241" s="17"/>
      <c r="I241" s="17">
        <f>H239+H240</f>
        <v>0</v>
      </c>
      <c r="J241" s="15"/>
      <c r="K241" s="16"/>
      <c r="L241" s="3"/>
      <c r="M241" s="17"/>
      <c r="N241" s="17">
        <f>M239+M240</f>
        <v>0</v>
      </c>
      <c r="O241" s="6"/>
      <c r="P241" s="14"/>
      <c r="Q241" s="56"/>
      <c r="R241" s="57"/>
      <c r="S241" s="57"/>
    </row>
    <row r="242" spans="1:19" ht="52.5">
      <c r="A242" s="6">
        <v>32</v>
      </c>
      <c r="B242" s="37" t="s">
        <v>247</v>
      </c>
      <c r="C242" s="7"/>
      <c r="D242" s="8"/>
      <c r="E242" s="9"/>
      <c r="F242" s="7"/>
      <c r="G242" s="2"/>
      <c r="H242" s="2"/>
      <c r="I242" s="3"/>
      <c r="J242" s="8"/>
      <c r="K242" s="9"/>
      <c r="L242" s="7"/>
      <c r="M242" s="2"/>
      <c r="N242" s="3"/>
      <c r="O242" s="6"/>
      <c r="P242" s="14"/>
      <c r="Q242" s="56"/>
      <c r="R242" s="57"/>
      <c r="S242" s="57"/>
    </row>
    <row r="243" spans="1:19">
      <c r="A243" s="10"/>
      <c r="B243" s="20" t="s">
        <v>33</v>
      </c>
      <c r="C243" s="7" t="s">
        <v>18</v>
      </c>
      <c r="D243" s="8">
        <v>5</v>
      </c>
      <c r="E243" s="9"/>
      <c r="F243" s="7">
        <f t="shared" si="33"/>
        <v>5</v>
      </c>
      <c r="G243" s="2"/>
      <c r="H243" s="2">
        <f t="shared" si="34"/>
        <v>0</v>
      </c>
      <c r="I243" s="3"/>
      <c r="J243" s="8">
        <v>5</v>
      </c>
      <c r="K243" s="9"/>
      <c r="L243" s="7">
        <f t="shared" si="32"/>
        <v>5</v>
      </c>
      <c r="M243" s="2">
        <f>G243*L243</f>
        <v>0</v>
      </c>
      <c r="N243" s="3"/>
      <c r="O243" s="6">
        <f>F243+L243</f>
        <v>10</v>
      </c>
      <c r="P243" s="14">
        <f>O243*G243</f>
        <v>0</v>
      </c>
      <c r="Q243" s="56"/>
      <c r="R243" s="57"/>
      <c r="S243" s="57"/>
    </row>
    <row r="244" spans="1:19">
      <c r="A244" s="10"/>
      <c r="B244" s="20" t="s">
        <v>34</v>
      </c>
      <c r="C244" s="7" t="s">
        <v>18</v>
      </c>
      <c r="D244" s="8">
        <v>5</v>
      </c>
      <c r="E244" s="9"/>
      <c r="F244" s="7">
        <f t="shared" si="33"/>
        <v>5</v>
      </c>
      <c r="G244" s="2"/>
      <c r="H244" s="2">
        <f t="shared" si="34"/>
        <v>0</v>
      </c>
      <c r="I244" s="3"/>
      <c r="J244" s="8">
        <v>5</v>
      </c>
      <c r="K244" s="9"/>
      <c r="L244" s="7">
        <f t="shared" si="32"/>
        <v>5</v>
      </c>
      <c r="M244" s="2">
        <f>G244*L244</f>
        <v>0</v>
      </c>
      <c r="N244" s="3"/>
      <c r="O244" s="6">
        <f>F244+L244</f>
        <v>10</v>
      </c>
      <c r="P244" s="14">
        <f>O244*G244</f>
        <v>0</v>
      </c>
      <c r="Q244" s="56"/>
      <c r="R244" s="57"/>
      <c r="S244" s="57"/>
    </row>
    <row r="245" spans="1:19">
      <c r="A245" s="10"/>
      <c r="B245" s="20" t="s">
        <v>35</v>
      </c>
      <c r="C245" s="7" t="s">
        <v>18</v>
      </c>
      <c r="D245" s="8">
        <v>5</v>
      </c>
      <c r="E245" s="9"/>
      <c r="F245" s="7">
        <f t="shared" si="33"/>
        <v>5</v>
      </c>
      <c r="G245" s="2"/>
      <c r="H245" s="2">
        <f t="shared" si="34"/>
        <v>0</v>
      </c>
      <c r="I245" s="3"/>
      <c r="J245" s="8">
        <v>5</v>
      </c>
      <c r="K245" s="9"/>
      <c r="L245" s="7">
        <f t="shared" si="32"/>
        <v>5</v>
      </c>
      <c r="M245" s="2">
        <f>G245*L245</f>
        <v>0</v>
      </c>
      <c r="N245" s="3"/>
      <c r="O245" s="6">
        <f>F245+L245</f>
        <v>10</v>
      </c>
      <c r="P245" s="14">
        <f>O245*G245</f>
        <v>0</v>
      </c>
      <c r="Q245" s="56"/>
      <c r="R245" s="57"/>
      <c r="S245" s="57"/>
    </row>
    <row r="246" spans="1:19">
      <c r="A246" s="10"/>
      <c r="B246" s="20" t="s">
        <v>36</v>
      </c>
      <c r="C246" s="7" t="s">
        <v>18</v>
      </c>
      <c r="D246" s="8">
        <v>5</v>
      </c>
      <c r="E246" s="9"/>
      <c r="F246" s="7">
        <f t="shared" si="33"/>
        <v>5</v>
      </c>
      <c r="G246" s="2"/>
      <c r="H246" s="2">
        <f t="shared" si="34"/>
        <v>0</v>
      </c>
      <c r="I246" s="3"/>
      <c r="J246" s="8">
        <v>5</v>
      </c>
      <c r="K246" s="9"/>
      <c r="L246" s="7">
        <f t="shared" si="32"/>
        <v>5</v>
      </c>
      <c r="M246" s="2">
        <f>G246*L246</f>
        <v>0</v>
      </c>
      <c r="N246" s="3"/>
      <c r="O246" s="6">
        <f>F246+L246</f>
        <v>10</v>
      </c>
      <c r="P246" s="14">
        <f>O246*G246</f>
        <v>0</v>
      </c>
      <c r="Q246" s="56"/>
      <c r="R246" s="57"/>
      <c r="S246" s="57"/>
    </row>
    <row r="247" spans="1:19">
      <c r="A247" s="10"/>
      <c r="B247" s="20" t="s">
        <v>22</v>
      </c>
      <c r="C247" s="7" t="s">
        <v>18</v>
      </c>
      <c r="D247" s="8">
        <v>5</v>
      </c>
      <c r="E247" s="9"/>
      <c r="F247" s="7">
        <f t="shared" si="33"/>
        <v>5</v>
      </c>
      <c r="G247" s="2"/>
      <c r="H247" s="2">
        <f t="shared" si="34"/>
        <v>0</v>
      </c>
      <c r="I247" s="3"/>
      <c r="J247" s="8">
        <v>5</v>
      </c>
      <c r="K247" s="9"/>
      <c r="L247" s="7">
        <f t="shared" si="32"/>
        <v>5</v>
      </c>
      <c r="M247" s="2">
        <f>G247*L247</f>
        <v>0</v>
      </c>
      <c r="N247" s="3"/>
      <c r="O247" s="6">
        <f>F247+L247</f>
        <v>10</v>
      </c>
      <c r="P247" s="14">
        <f>O247*G247</f>
        <v>0</v>
      </c>
      <c r="Q247" s="56"/>
      <c r="R247" s="57"/>
      <c r="S247" s="57"/>
    </row>
    <row r="248" spans="1:19">
      <c r="A248" s="10"/>
      <c r="B248" s="41" t="s">
        <v>248</v>
      </c>
      <c r="C248" s="3"/>
      <c r="D248" s="15"/>
      <c r="E248" s="16"/>
      <c r="F248" s="3"/>
      <c r="G248" s="17"/>
      <c r="H248" s="17"/>
      <c r="I248" s="17">
        <f>H243+H244+H245+H246+H247</f>
        <v>0</v>
      </c>
      <c r="J248" s="15"/>
      <c r="K248" s="16"/>
      <c r="L248" s="3"/>
      <c r="M248" s="17"/>
      <c r="N248" s="17">
        <f>M243+M244+M245+M246+M247</f>
        <v>0</v>
      </c>
      <c r="O248" s="6"/>
      <c r="P248" s="14"/>
      <c r="Q248" s="56"/>
      <c r="R248" s="57"/>
      <c r="S248" s="57"/>
    </row>
    <row r="249" spans="1:19">
      <c r="A249" s="6">
        <v>33</v>
      </c>
      <c r="B249" s="37" t="s">
        <v>249</v>
      </c>
      <c r="C249" s="24"/>
      <c r="D249" s="38"/>
      <c r="E249" s="42"/>
      <c r="F249" s="7"/>
      <c r="G249" s="12"/>
      <c r="H249" s="2"/>
      <c r="I249" s="3"/>
      <c r="J249" s="38"/>
      <c r="K249" s="7"/>
      <c r="L249" s="3"/>
      <c r="M249" s="2"/>
      <c r="N249" s="3"/>
      <c r="O249" s="6"/>
      <c r="P249" s="14"/>
      <c r="Q249" s="56"/>
      <c r="R249" s="57"/>
      <c r="S249" s="57"/>
    </row>
    <row r="250" spans="1:19" ht="45">
      <c r="A250" s="6"/>
      <c r="B250" s="30" t="s">
        <v>250</v>
      </c>
      <c r="C250" s="30" t="s">
        <v>18</v>
      </c>
      <c r="D250" s="38">
        <v>0</v>
      </c>
      <c r="E250" s="30">
        <v>0</v>
      </c>
      <c r="F250" s="7">
        <f t="shared" si="33"/>
        <v>0</v>
      </c>
      <c r="G250" s="12"/>
      <c r="H250" s="2">
        <f t="shared" si="34"/>
        <v>0</v>
      </c>
      <c r="I250" s="3"/>
      <c r="J250" s="38">
        <v>0</v>
      </c>
      <c r="K250" s="7">
        <v>120</v>
      </c>
      <c r="L250" s="3">
        <f t="shared" si="32"/>
        <v>120</v>
      </c>
      <c r="M250" s="2">
        <f>G250*L250</f>
        <v>0</v>
      </c>
      <c r="N250" s="3"/>
      <c r="O250" s="6">
        <f>F250+L250</f>
        <v>120</v>
      </c>
      <c r="P250" s="14">
        <f>O250*G250</f>
        <v>0</v>
      </c>
      <c r="Q250" s="56"/>
      <c r="R250" s="57"/>
      <c r="S250" s="57"/>
    </row>
    <row r="251" spans="1:19">
      <c r="A251" s="6"/>
      <c r="B251" s="30" t="s">
        <v>251</v>
      </c>
      <c r="C251" s="30" t="s">
        <v>18</v>
      </c>
      <c r="D251" s="38">
        <v>0</v>
      </c>
      <c r="E251" s="43">
        <v>0</v>
      </c>
      <c r="F251" s="7">
        <f t="shared" si="33"/>
        <v>0</v>
      </c>
      <c r="G251" s="12"/>
      <c r="H251" s="2">
        <f t="shared" si="34"/>
        <v>0</v>
      </c>
      <c r="I251" s="3"/>
      <c r="J251" s="38">
        <v>0</v>
      </c>
      <c r="K251" s="7">
        <v>10</v>
      </c>
      <c r="L251" s="3">
        <f t="shared" si="32"/>
        <v>10</v>
      </c>
      <c r="M251" s="2">
        <f>G251*L251</f>
        <v>0</v>
      </c>
      <c r="N251" s="3"/>
      <c r="O251" s="6">
        <f>F251+L251</f>
        <v>10</v>
      </c>
      <c r="P251" s="14">
        <f>O251*G251</f>
        <v>0</v>
      </c>
      <c r="Q251" s="56"/>
      <c r="R251" s="57"/>
      <c r="S251" s="57"/>
    </row>
    <row r="252" spans="1:19" ht="22.5">
      <c r="A252" s="6"/>
      <c r="B252" s="44" t="s">
        <v>252</v>
      </c>
      <c r="C252" s="30"/>
      <c r="D252" s="38">
        <v>0</v>
      </c>
      <c r="E252" s="43">
        <v>10</v>
      </c>
      <c r="F252" s="7">
        <f t="shared" si="33"/>
        <v>10</v>
      </c>
      <c r="G252" s="12"/>
      <c r="H252" s="2">
        <f t="shared" si="34"/>
        <v>0</v>
      </c>
      <c r="I252" s="3"/>
      <c r="J252" s="38">
        <v>0</v>
      </c>
      <c r="K252" s="7">
        <v>10</v>
      </c>
      <c r="L252" s="3">
        <f t="shared" si="32"/>
        <v>10</v>
      </c>
      <c r="M252" s="2">
        <f>G252*L252</f>
        <v>0</v>
      </c>
      <c r="N252" s="3"/>
      <c r="O252" s="6">
        <f>F252+L252</f>
        <v>20</v>
      </c>
      <c r="P252" s="14">
        <f>O252*G252</f>
        <v>0</v>
      </c>
      <c r="Q252" s="56"/>
      <c r="R252" s="57"/>
      <c r="S252" s="57"/>
    </row>
    <row r="253" spans="1:19">
      <c r="A253" s="6"/>
      <c r="B253" s="45" t="s">
        <v>253</v>
      </c>
      <c r="C253" s="30"/>
      <c r="D253" s="38"/>
      <c r="E253" s="43"/>
      <c r="F253" s="3"/>
      <c r="G253" s="12"/>
      <c r="H253" s="17"/>
      <c r="I253" s="17">
        <f>H252</f>
        <v>0</v>
      </c>
      <c r="J253" s="38"/>
      <c r="K253" s="3"/>
      <c r="L253" s="3"/>
      <c r="M253" s="17"/>
      <c r="N253" s="17">
        <f>M250+M251+M252</f>
        <v>0</v>
      </c>
      <c r="O253" s="6"/>
      <c r="P253" s="14"/>
      <c r="Q253" s="56"/>
      <c r="R253" s="57"/>
      <c r="S253" s="57"/>
    </row>
    <row r="254" spans="1:19">
      <c r="A254" s="6">
        <v>34</v>
      </c>
      <c r="B254" s="37" t="s">
        <v>254</v>
      </c>
      <c r="C254" s="7"/>
      <c r="D254" s="46"/>
      <c r="E254" s="7"/>
      <c r="F254" s="7"/>
      <c r="G254" s="2"/>
      <c r="H254" s="2"/>
      <c r="I254" s="3"/>
      <c r="J254" s="46"/>
      <c r="K254" s="7"/>
      <c r="L254" s="7"/>
      <c r="M254" s="2"/>
      <c r="N254" s="3"/>
      <c r="O254" s="6"/>
      <c r="P254" s="14"/>
      <c r="Q254" s="56"/>
      <c r="R254" s="57"/>
      <c r="S254" s="57"/>
    </row>
    <row r="255" spans="1:19" ht="22.5">
      <c r="A255" s="6"/>
      <c r="B255" s="47" t="s">
        <v>255</v>
      </c>
      <c r="C255" s="7" t="s">
        <v>18</v>
      </c>
      <c r="D255" s="46">
        <v>0</v>
      </c>
      <c r="E255" s="30">
        <v>15</v>
      </c>
      <c r="F255" s="7">
        <f t="shared" si="33"/>
        <v>15</v>
      </c>
      <c r="G255" s="12"/>
      <c r="H255" s="2">
        <f t="shared" si="34"/>
        <v>0</v>
      </c>
      <c r="I255" s="3"/>
      <c r="J255" s="46">
        <v>0</v>
      </c>
      <c r="K255" s="30">
        <v>10</v>
      </c>
      <c r="L255" s="7">
        <f t="shared" si="32"/>
        <v>10</v>
      </c>
      <c r="M255" s="2">
        <f>G255*L255</f>
        <v>0</v>
      </c>
      <c r="N255" s="3"/>
      <c r="O255" s="6">
        <f>F255+L255</f>
        <v>25</v>
      </c>
      <c r="P255" s="14">
        <f>O255*G255</f>
        <v>0</v>
      </c>
      <c r="Q255" s="56"/>
      <c r="R255" s="57"/>
      <c r="S255" s="57"/>
    </row>
    <row r="256" spans="1:19" ht="22.5">
      <c r="A256" s="6"/>
      <c r="B256" s="47" t="s">
        <v>256</v>
      </c>
      <c r="C256" s="7" t="s">
        <v>18</v>
      </c>
      <c r="D256" s="46">
        <v>0</v>
      </c>
      <c r="E256" s="30">
        <v>15</v>
      </c>
      <c r="F256" s="7">
        <f t="shared" si="33"/>
        <v>15</v>
      </c>
      <c r="G256" s="12"/>
      <c r="H256" s="2">
        <f t="shared" si="34"/>
        <v>0</v>
      </c>
      <c r="I256" s="3"/>
      <c r="J256" s="46">
        <v>0</v>
      </c>
      <c r="K256" s="30">
        <v>10</v>
      </c>
      <c r="L256" s="7">
        <f t="shared" ref="L256:L264" si="38">K256+J256</f>
        <v>10</v>
      </c>
      <c r="M256" s="2">
        <f>G256*L256</f>
        <v>0</v>
      </c>
      <c r="N256" s="3"/>
      <c r="O256" s="6">
        <f>F256+L256</f>
        <v>25</v>
      </c>
      <c r="P256" s="14">
        <f>O256*G256</f>
        <v>0</v>
      </c>
      <c r="Q256" s="56"/>
      <c r="R256" s="57"/>
      <c r="S256" s="57"/>
    </row>
    <row r="257" spans="1:19" ht="22.5">
      <c r="A257" s="6"/>
      <c r="B257" s="45" t="s">
        <v>257</v>
      </c>
      <c r="C257" s="7" t="s">
        <v>18</v>
      </c>
      <c r="D257" s="46">
        <v>0</v>
      </c>
      <c r="E257" s="30">
        <v>15</v>
      </c>
      <c r="F257" s="7">
        <f t="shared" si="33"/>
        <v>15</v>
      </c>
      <c r="G257" s="12"/>
      <c r="H257" s="2">
        <f t="shared" si="34"/>
        <v>0</v>
      </c>
      <c r="I257" s="3"/>
      <c r="J257" s="46">
        <v>0</v>
      </c>
      <c r="K257" s="30">
        <v>10</v>
      </c>
      <c r="L257" s="7">
        <f t="shared" si="38"/>
        <v>10</v>
      </c>
      <c r="M257" s="2">
        <f>G257*L257</f>
        <v>0</v>
      </c>
      <c r="N257" s="3"/>
      <c r="O257" s="6">
        <f>F257+L257</f>
        <v>25</v>
      </c>
      <c r="P257" s="14">
        <f>O257*G257</f>
        <v>0</v>
      </c>
      <c r="Q257" s="56"/>
      <c r="R257" s="57"/>
      <c r="S257" s="57"/>
    </row>
    <row r="258" spans="1:19" ht="22.5">
      <c r="A258" s="6"/>
      <c r="B258" s="45" t="s">
        <v>258</v>
      </c>
      <c r="C258" s="7" t="s">
        <v>18</v>
      </c>
      <c r="D258" s="46">
        <v>0</v>
      </c>
      <c r="E258" s="30">
        <v>15</v>
      </c>
      <c r="F258" s="7">
        <f t="shared" si="33"/>
        <v>15</v>
      </c>
      <c r="G258" s="12"/>
      <c r="H258" s="2">
        <f t="shared" si="34"/>
        <v>0</v>
      </c>
      <c r="I258" s="3"/>
      <c r="J258" s="46">
        <v>0</v>
      </c>
      <c r="K258" s="30">
        <v>10</v>
      </c>
      <c r="L258" s="7">
        <f t="shared" si="38"/>
        <v>10</v>
      </c>
      <c r="M258" s="2">
        <f>G258*L258</f>
        <v>0</v>
      </c>
      <c r="N258" s="3"/>
      <c r="O258" s="6">
        <f>F258+L258</f>
        <v>25</v>
      </c>
      <c r="P258" s="14">
        <f>O258*G258</f>
        <v>0</v>
      </c>
      <c r="Q258" s="56"/>
      <c r="R258" s="57"/>
      <c r="S258" s="57"/>
    </row>
    <row r="259" spans="1:19">
      <c r="A259" s="6"/>
      <c r="B259" s="47" t="s">
        <v>259</v>
      </c>
      <c r="C259" s="3"/>
      <c r="D259" s="48"/>
      <c r="E259" s="30"/>
      <c r="F259" s="3"/>
      <c r="G259" s="12"/>
      <c r="H259" s="17"/>
      <c r="I259" s="17">
        <f>H255+H256+H257+H258</f>
        <v>0</v>
      </c>
      <c r="J259" s="48"/>
      <c r="K259" s="30"/>
      <c r="L259" s="3"/>
      <c r="M259" s="17"/>
      <c r="N259" s="17">
        <f>M255+M256+M257+M258</f>
        <v>0</v>
      </c>
      <c r="O259" s="6"/>
      <c r="P259" s="14"/>
      <c r="Q259" s="56"/>
      <c r="R259" s="57"/>
      <c r="S259" s="57"/>
    </row>
    <row r="260" spans="1:19" ht="21">
      <c r="A260" s="6">
        <v>35</v>
      </c>
      <c r="B260" s="37" t="s">
        <v>260</v>
      </c>
      <c r="C260" s="7" t="s">
        <v>18</v>
      </c>
      <c r="D260" s="46">
        <v>0</v>
      </c>
      <c r="E260" s="7"/>
      <c r="F260" s="7">
        <f t="shared" ref="F260:F282" si="39">E260+D260</f>
        <v>0</v>
      </c>
      <c r="G260" s="2"/>
      <c r="H260" s="2">
        <f t="shared" ref="H260:H282" si="40">G260*F260</f>
        <v>0</v>
      </c>
      <c r="I260" s="3"/>
      <c r="J260" s="46">
        <v>0</v>
      </c>
      <c r="K260" s="7"/>
      <c r="L260" s="7"/>
      <c r="M260" s="2"/>
      <c r="N260" s="3"/>
      <c r="O260" s="6"/>
      <c r="P260" s="14"/>
      <c r="Q260" s="56"/>
      <c r="R260" s="57"/>
      <c r="S260" s="57"/>
    </row>
    <row r="261" spans="1:19" ht="22.5">
      <c r="A261" s="6"/>
      <c r="B261" s="49" t="s">
        <v>261</v>
      </c>
      <c r="C261" s="7" t="s">
        <v>18</v>
      </c>
      <c r="D261" s="46">
        <v>0</v>
      </c>
      <c r="E261" s="7">
        <v>3</v>
      </c>
      <c r="F261" s="7">
        <f t="shared" si="39"/>
        <v>3</v>
      </c>
      <c r="G261" s="2"/>
      <c r="H261" s="2">
        <f t="shared" si="40"/>
        <v>0</v>
      </c>
      <c r="I261" s="3"/>
      <c r="J261" s="46">
        <v>0</v>
      </c>
      <c r="K261" s="7">
        <v>2</v>
      </c>
      <c r="L261" s="7">
        <f t="shared" si="38"/>
        <v>2</v>
      </c>
      <c r="M261" s="2">
        <f>G261*L261</f>
        <v>0</v>
      </c>
      <c r="N261" s="3"/>
      <c r="O261" s="6">
        <f>F261+L261</f>
        <v>5</v>
      </c>
      <c r="P261" s="14">
        <f>O261*G261</f>
        <v>0</v>
      </c>
      <c r="Q261" s="56"/>
      <c r="R261" s="57"/>
      <c r="S261" s="57"/>
    </row>
    <row r="262" spans="1:19">
      <c r="A262" s="6"/>
      <c r="B262" s="49" t="s">
        <v>262</v>
      </c>
      <c r="C262" s="3"/>
      <c r="D262" s="48"/>
      <c r="E262" s="3"/>
      <c r="F262" s="3"/>
      <c r="G262" s="17"/>
      <c r="H262" s="17"/>
      <c r="I262" s="17">
        <f>H261</f>
        <v>0</v>
      </c>
      <c r="J262" s="48"/>
      <c r="K262" s="3"/>
      <c r="L262" s="3"/>
      <c r="M262" s="17"/>
      <c r="N262" s="3"/>
      <c r="O262" s="6"/>
      <c r="P262" s="14"/>
      <c r="Q262" s="56"/>
      <c r="R262" s="57"/>
      <c r="S262" s="57"/>
    </row>
    <row r="263" spans="1:19" ht="33">
      <c r="A263" s="6">
        <v>36</v>
      </c>
      <c r="B263" s="1" t="s">
        <v>263</v>
      </c>
      <c r="C263" s="7"/>
      <c r="D263" s="46"/>
      <c r="E263" s="7"/>
      <c r="F263" s="7"/>
      <c r="G263" s="2"/>
      <c r="H263" s="2"/>
      <c r="I263" s="3"/>
      <c r="J263" s="46"/>
      <c r="K263" s="7"/>
      <c r="L263" s="7"/>
      <c r="M263" s="2"/>
      <c r="N263" s="3"/>
      <c r="O263" s="6"/>
      <c r="P263" s="14"/>
      <c r="Q263" s="56"/>
      <c r="R263" s="57"/>
      <c r="S263" s="57"/>
    </row>
    <row r="264" spans="1:19">
      <c r="A264" s="6"/>
      <c r="B264" s="50" t="s">
        <v>264</v>
      </c>
      <c r="C264" s="7" t="s">
        <v>18</v>
      </c>
      <c r="D264" s="46">
        <v>0</v>
      </c>
      <c r="E264" s="30">
        <v>80</v>
      </c>
      <c r="F264" s="7">
        <f t="shared" si="39"/>
        <v>80</v>
      </c>
      <c r="G264" s="12"/>
      <c r="H264" s="2">
        <f t="shared" si="40"/>
        <v>0</v>
      </c>
      <c r="I264" s="3"/>
      <c r="J264" s="46">
        <v>0</v>
      </c>
      <c r="K264" s="30">
        <v>0</v>
      </c>
      <c r="L264" s="7">
        <f t="shared" si="38"/>
        <v>0</v>
      </c>
      <c r="M264" s="2">
        <f>G264*L264</f>
        <v>0</v>
      </c>
      <c r="N264" s="3"/>
      <c r="O264" s="6">
        <f>F264+L264</f>
        <v>80</v>
      </c>
      <c r="P264" s="14">
        <f>O264*G264</f>
        <v>0</v>
      </c>
      <c r="Q264" s="56"/>
      <c r="R264" s="57"/>
      <c r="S264" s="57"/>
    </row>
    <row r="265" spans="1:19" ht="34.5">
      <c r="A265" s="6"/>
      <c r="B265" s="42" t="s">
        <v>265</v>
      </c>
      <c r="C265" s="7" t="s">
        <v>18</v>
      </c>
      <c r="D265" s="46">
        <v>0</v>
      </c>
      <c r="E265" s="30">
        <v>15</v>
      </c>
      <c r="F265" s="7">
        <f t="shared" si="39"/>
        <v>15</v>
      </c>
      <c r="G265" s="12"/>
      <c r="H265" s="2">
        <f t="shared" si="40"/>
        <v>0</v>
      </c>
      <c r="I265" s="3"/>
      <c r="J265" s="46">
        <v>0</v>
      </c>
      <c r="K265" s="30">
        <v>12</v>
      </c>
      <c r="L265" s="7">
        <f>K265+J265</f>
        <v>12</v>
      </c>
      <c r="M265" s="2">
        <f>G265*L265</f>
        <v>0</v>
      </c>
      <c r="N265" s="3"/>
      <c r="O265" s="6">
        <f>F265+L265</f>
        <v>27</v>
      </c>
      <c r="P265" s="14">
        <f>O265*G265</f>
        <v>0</v>
      </c>
      <c r="Q265" s="56"/>
      <c r="R265" s="57"/>
      <c r="S265" s="57"/>
    </row>
    <row r="266" spans="1:19">
      <c r="A266" s="6"/>
      <c r="B266" s="3" t="s">
        <v>266</v>
      </c>
      <c r="C266" s="3"/>
      <c r="D266" s="48"/>
      <c r="E266" s="3"/>
      <c r="F266" s="3"/>
      <c r="G266" s="17"/>
      <c r="H266" s="17"/>
      <c r="I266" s="17">
        <f>H264+H265</f>
        <v>0</v>
      </c>
      <c r="J266" s="48"/>
      <c r="K266" s="3"/>
      <c r="L266" s="3"/>
      <c r="M266" s="17"/>
      <c r="N266" s="17">
        <f>M265</f>
        <v>0</v>
      </c>
      <c r="O266" s="6"/>
      <c r="P266" s="14"/>
      <c r="Q266" s="56"/>
      <c r="R266" s="57"/>
      <c r="S266" s="57"/>
    </row>
    <row r="267" spans="1:19" ht="52.5">
      <c r="A267" s="6">
        <v>37</v>
      </c>
      <c r="B267" s="37" t="s">
        <v>267</v>
      </c>
      <c r="C267" s="24"/>
      <c r="D267" s="51"/>
      <c r="E267" s="7"/>
      <c r="F267" s="7"/>
      <c r="G267" s="2"/>
      <c r="H267" s="2"/>
      <c r="I267" s="3"/>
      <c r="J267" s="51"/>
      <c r="K267" s="7"/>
      <c r="L267" s="7"/>
      <c r="M267" s="2"/>
      <c r="N267" s="3"/>
      <c r="O267" s="6"/>
      <c r="P267" s="14"/>
      <c r="Q267" s="56"/>
      <c r="R267" s="57"/>
      <c r="S267" s="57"/>
    </row>
    <row r="268" spans="1:19">
      <c r="A268" s="10"/>
      <c r="B268" s="30" t="s">
        <v>58</v>
      </c>
      <c r="C268" s="24" t="s">
        <v>18</v>
      </c>
      <c r="D268" s="51">
        <v>2</v>
      </c>
      <c r="E268" s="7"/>
      <c r="F268" s="7">
        <f t="shared" si="39"/>
        <v>2</v>
      </c>
      <c r="G268" s="12"/>
      <c r="H268" s="2">
        <f t="shared" si="40"/>
        <v>0</v>
      </c>
      <c r="I268" s="3"/>
      <c r="J268" s="51">
        <v>2</v>
      </c>
      <c r="K268" s="7"/>
      <c r="L268" s="7">
        <f t="shared" ref="L268:L282" si="41">K268+J268</f>
        <v>2</v>
      </c>
      <c r="M268" s="2">
        <f>G268*L268</f>
        <v>0</v>
      </c>
      <c r="N268" s="3"/>
      <c r="O268" s="6">
        <f>F268+L268</f>
        <v>4</v>
      </c>
      <c r="P268" s="14">
        <f>O268*G268</f>
        <v>0</v>
      </c>
      <c r="Q268" s="56"/>
      <c r="R268" s="57"/>
      <c r="S268" s="57"/>
    </row>
    <row r="269" spans="1:19">
      <c r="A269" s="10"/>
      <c r="B269" s="30" t="s">
        <v>268</v>
      </c>
      <c r="C269" s="24" t="s">
        <v>18</v>
      </c>
      <c r="D269" s="51">
        <v>2</v>
      </c>
      <c r="E269" s="7"/>
      <c r="F269" s="7">
        <f t="shared" si="39"/>
        <v>2</v>
      </c>
      <c r="G269" s="12"/>
      <c r="H269" s="2">
        <f t="shared" si="40"/>
        <v>0</v>
      </c>
      <c r="I269" s="3"/>
      <c r="J269" s="51">
        <v>2</v>
      </c>
      <c r="K269" s="7"/>
      <c r="L269" s="7">
        <f t="shared" si="41"/>
        <v>2</v>
      </c>
      <c r="M269" s="2">
        <f>G269*L269</f>
        <v>0</v>
      </c>
      <c r="N269" s="3"/>
      <c r="O269" s="6">
        <f>F269+L269</f>
        <v>4</v>
      </c>
      <c r="P269" s="14">
        <f>O269*G269</f>
        <v>0</v>
      </c>
      <c r="Q269" s="56"/>
      <c r="R269" s="57"/>
      <c r="S269" s="57"/>
    </row>
    <row r="270" spans="1:19">
      <c r="A270" s="10"/>
      <c r="B270" s="30" t="s">
        <v>269</v>
      </c>
      <c r="C270" s="24" t="s">
        <v>18</v>
      </c>
      <c r="D270" s="51">
        <v>2</v>
      </c>
      <c r="E270" s="7"/>
      <c r="F270" s="7">
        <f t="shared" si="39"/>
        <v>2</v>
      </c>
      <c r="G270" s="12"/>
      <c r="H270" s="2">
        <f t="shared" si="40"/>
        <v>0</v>
      </c>
      <c r="I270" s="3"/>
      <c r="J270" s="51">
        <v>2</v>
      </c>
      <c r="K270" s="7"/>
      <c r="L270" s="7">
        <f t="shared" si="41"/>
        <v>2</v>
      </c>
      <c r="M270" s="2">
        <f>G270*L270</f>
        <v>0</v>
      </c>
      <c r="N270" s="3"/>
      <c r="O270" s="6">
        <f>F270+L270</f>
        <v>4</v>
      </c>
      <c r="P270" s="14">
        <f>O270*G270</f>
        <v>0</v>
      </c>
      <c r="Q270" s="56"/>
      <c r="R270" s="57"/>
      <c r="S270" s="57"/>
    </row>
    <row r="271" spans="1:19">
      <c r="A271" s="6"/>
      <c r="B271" s="24" t="s">
        <v>270</v>
      </c>
      <c r="C271" s="24"/>
      <c r="D271" s="52"/>
      <c r="E271" s="3"/>
      <c r="F271" s="3"/>
      <c r="G271" s="31"/>
      <c r="H271" s="17"/>
      <c r="I271" s="17">
        <f>H268+H269+H270</f>
        <v>0</v>
      </c>
      <c r="J271" s="52"/>
      <c r="K271" s="3"/>
      <c r="L271" s="3">
        <f t="shared" si="41"/>
        <v>0</v>
      </c>
      <c r="M271" s="17"/>
      <c r="N271" s="17">
        <f>M268+M269+M270</f>
        <v>0</v>
      </c>
      <c r="O271" s="6"/>
      <c r="P271" s="14"/>
      <c r="Q271" s="56"/>
      <c r="R271" s="57"/>
      <c r="S271" s="57"/>
    </row>
    <row r="272" spans="1:19" ht="22.5">
      <c r="A272" s="6">
        <v>38</v>
      </c>
      <c r="B272" s="1" t="s">
        <v>271</v>
      </c>
      <c r="C272" s="7"/>
      <c r="D272" s="46"/>
      <c r="E272" s="7"/>
      <c r="F272" s="7"/>
      <c r="G272" s="2"/>
      <c r="H272" s="2"/>
      <c r="I272" s="3"/>
      <c r="J272" s="46"/>
      <c r="K272" s="7"/>
      <c r="L272" s="7">
        <f t="shared" si="41"/>
        <v>0</v>
      </c>
      <c r="M272" s="2"/>
      <c r="N272" s="3"/>
      <c r="O272" s="6"/>
      <c r="P272" s="14"/>
      <c r="Q272" s="56"/>
      <c r="R272" s="57"/>
      <c r="S272" s="57"/>
    </row>
    <row r="273" spans="1:19">
      <c r="A273" s="6"/>
      <c r="B273" s="11" t="s">
        <v>272</v>
      </c>
      <c r="C273" s="7" t="s">
        <v>18</v>
      </c>
      <c r="D273" s="46">
        <v>2</v>
      </c>
      <c r="E273" s="7"/>
      <c r="F273" s="7">
        <f t="shared" si="39"/>
        <v>2</v>
      </c>
      <c r="G273" s="2"/>
      <c r="H273" s="2">
        <f t="shared" si="40"/>
        <v>0</v>
      </c>
      <c r="I273" s="3"/>
      <c r="J273" s="46">
        <v>2</v>
      </c>
      <c r="K273" s="7"/>
      <c r="L273" s="7">
        <f t="shared" si="41"/>
        <v>2</v>
      </c>
      <c r="M273" s="2">
        <f>G273*L273</f>
        <v>0</v>
      </c>
      <c r="N273" s="3"/>
      <c r="O273" s="6">
        <f>F273+L273</f>
        <v>4</v>
      </c>
      <c r="P273" s="14">
        <f>O273*G273</f>
        <v>0</v>
      </c>
      <c r="Q273" s="56"/>
      <c r="R273" s="57"/>
      <c r="S273" s="57"/>
    </row>
    <row r="274" spans="1:19">
      <c r="A274" s="6"/>
      <c r="B274" s="3" t="s">
        <v>273</v>
      </c>
      <c r="C274" s="3"/>
      <c r="D274" s="48"/>
      <c r="E274" s="3"/>
      <c r="F274" s="3"/>
      <c r="G274" s="17"/>
      <c r="H274" s="17"/>
      <c r="I274" s="17">
        <f>H273</f>
        <v>0</v>
      </c>
      <c r="J274" s="48"/>
      <c r="K274" s="3"/>
      <c r="L274" s="3"/>
      <c r="M274" s="17"/>
      <c r="N274" s="17">
        <f>M273</f>
        <v>0</v>
      </c>
      <c r="O274" s="6"/>
      <c r="P274" s="14"/>
      <c r="Q274" s="56"/>
      <c r="R274" s="57"/>
      <c r="S274" s="57"/>
    </row>
    <row r="275" spans="1:19" ht="54">
      <c r="A275" s="6">
        <v>39</v>
      </c>
      <c r="B275" s="53" t="s">
        <v>274</v>
      </c>
      <c r="C275" s="7"/>
      <c r="D275" s="46"/>
      <c r="E275" s="7"/>
      <c r="F275" s="7"/>
      <c r="G275" s="2"/>
      <c r="H275" s="2"/>
      <c r="I275" s="3"/>
      <c r="J275" s="46"/>
      <c r="K275" s="7"/>
      <c r="L275" s="7">
        <f t="shared" si="41"/>
        <v>0</v>
      </c>
      <c r="M275" s="2">
        <f>G275*L275</f>
        <v>0</v>
      </c>
      <c r="N275" s="3"/>
      <c r="O275" s="6"/>
      <c r="P275" s="14"/>
      <c r="Q275" s="56"/>
      <c r="R275" s="57"/>
      <c r="S275" s="57"/>
    </row>
    <row r="276" spans="1:19">
      <c r="A276" s="6"/>
      <c r="B276" s="11" t="s">
        <v>275</v>
      </c>
      <c r="C276" s="7" t="s">
        <v>18</v>
      </c>
      <c r="D276" s="46">
        <v>5</v>
      </c>
      <c r="E276" s="7"/>
      <c r="F276" s="7">
        <f t="shared" si="39"/>
        <v>5</v>
      </c>
      <c r="G276" s="2"/>
      <c r="H276" s="2">
        <f t="shared" si="40"/>
        <v>0</v>
      </c>
      <c r="I276" s="3"/>
      <c r="J276" s="46">
        <v>5</v>
      </c>
      <c r="K276" s="7"/>
      <c r="L276" s="7">
        <f t="shared" si="41"/>
        <v>5</v>
      </c>
      <c r="M276" s="2">
        <f>G276*L276</f>
        <v>0</v>
      </c>
      <c r="N276" s="3"/>
      <c r="O276" s="6">
        <f t="shared" ref="O276:O282" si="42">F276+L276</f>
        <v>10</v>
      </c>
      <c r="P276" s="14">
        <f t="shared" ref="P276:P282" si="43">O276*G276</f>
        <v>0</v>
      </c>
      <c r="Q276" s="56"/>
      <c r="R276" s="57"/>
      <c r="S276" s="57"/>
    </row>
    <row r="277" spans="1:19">
      <c r="A277" s="6"/>
      <c r="B277" s="11" t="s">
        <v>276</v>
      </c>
      <c r="C277" s="7" t="s">
        <v>18</v>
      </c>
      <c r="D277" s="46">
        <v>5</v>
      </c>
      <c r="E277" s="7"/>
      <c r="F277" s="7">
        <f t="shared" si="39"/>
        <v>5</v>
      </c>
      <c r="G277" s="2"/>
      <c r="H277" s="2">
        <f t="shared" si="40"/>
        <v>0</v>
      </c>
      <c r="I277" s="3"/>
      <c r="J277" s="46">
        <v>5</v>
      </c>
      <c r="K277" s="7"/>
      <c r="L277" s="7">
        <f t="shared" si="41"/>
        <v>5</v>
      </c>
      <c r="M277" s="2">
        <f>G277*L277</f>
        <v>0</v>
      </c>
      <c r="N277" s="3"/>
      <c r="O277" s="6">
        <f t="shared" si="42"/>
        <v>10</v>
      </c>
      <c r="P277" s="14">
        <f t="shared" si="43"/>
        <v>0</v>
      </c>
      <c r="Q277" s="56"/>
      <c r="R277" s="57"/>
      <c r="S277" s="57"/>
    </row>
    <row r="278" spans="1:19">
      <c r="A278" s="6"/>
      <c r="B278" s="3" t="s">
        <v>277</v>
      </c>
      <c r="C278" s="3"/>
      <c r="D278" s="48"/>
      <c r="E278" s="3"/>
      <c r="F278" s="3"/>
      <c r="G278" s="17"/>
      <c r="H278" s="17"/>
      <c r="I278" s="17">
        <f>H276+H277</f>
        <v>0</v>
      </c>
      <c r="J278" s="48"/>
      <c r="K278" s="3"/>
      <c r="L278" s="3"/>
      <c r="M278" s="17"/>
      <c r="N278" s="17">
        <f>M276+M277</f>
        <v>0</v>
      </c>
      <c r="O278" s="6">
        <f t="shared" si="42"/>
        <v>0</v>
      </c>
      <c r="P278" s="14">
        <f t="shared" si="43"/>
        <v>0</v>
      </c>
      <c r="Q278" s="56"/>
      <c r="R278" s="57"/>
      <c r="S278" s="57"/>
    </row>
    <row r="279" spans="1:19" ht="21">
      <c r="A279" s="6">
        <v>40</v>
      </c>
      <c r="B279" s="37" t="s">
        <v>278</v>
      </c>
      <c r="C279" s="7"/>
      <c r="D279" s="46"/>
      <c r="E279" s="7"/>
      <c r="F279" s="7">
        <f t="shared" si="39"/>
        <v>0</v>
      </c>
      <c r="G279" s="2"/>
      <c r="H279" s="2">
        <f t="shared" si="40"/>
        <v>0</v>
      </c>
      <c r="I279" s="6"/>
      <c r="J279" s="6"/>
      <c r="K279" s="6"/>
      <c r="L279" s="7">
        <f t="shared" si="41"/>
        <v>0</v>
      </c>
      <c r="M279" s="2">
        <f>G279*L279</f>
        <v>0</v>
      </c>
      <c r="N279" s="6"/>
      <c r="O279" s="6">
        <f t="shared" si="42"/>
        <v>0</v>
      </c>
      <c r="P279" s="14">
        <f t="shared" si="43"/>
        <v>0</v>
      </c>
      <c r="Q279" s="56"/>
      <c r="R279" s="57"/>
      <c r="S279" s="57"/>
    </row>
    <row r="280" spans="1:19">
      <c r="A280" s="6"/>
      <c r="B280" s="30" t="s">
        <v>58</v>
      </c>
      <c r="C280" s="7" t="s">
        <v>18</v>
      </c>
      <c r="D280" s="46">
        <v>0</v>
      </c>
      <c r="E280" s="7"/>
      <c r="F280" s="7">
        <f t="shared" si="39"/>
        <v>0</v>
      </c>
      <c r="G280" s="31"/>
      <c r="H280" s="2">
        <f t="shared" si="40"/>
        <v>0</v>
      </c>
      <c r="I280" s="6"/>
      <c r="J280" s="6">
        <v>1</v>
      </c>
      <c r="K280" s="6"/>
      <c r="L280" s="7">
        <f t="shared" si="41"/>
        <v>1</v>
      </c>
      <c r="M280" s="2">
        <f>G280*L280</f>
        <v>0</v>
      </c>
      <c r="N280" s="6"/>
      <c r="O280" s="6">
        <f t="shared" si="42"/>
        <v>1</v>
      </c>
      <c r="P280" s="14">
        <f t="shared" si="43"/>
        <v>0</v>
      </c>
      <c r="Q280" s="56"/>
      <c r="R280" s="57"/>
      <c r="S280" s="57"/>
    </row>
    <row r="281" spans="1:19">
      <c r="A281" s="6"/>
      <c r="B281" s="30" t="s">
        <v>59</v>
      </c>
      <c r="C281" s="7" t="s">
        <v>18</v>
      </c>
      <c r="D281" s="46">
        <v>0</v>
      </c>
      <c r="E281" s="7"/>
      <c r="F281" s="7">
        <f t="shared" si="39"/>
        <v>0</v>
      </c>
      <c r="G281" s="31"/>
      <c r="H281" s="2">
        <f t="shared" si="40"/>
        <v>0</v>
      </c>
      <c r="I281" s="6"/>
      <c r="J281" s="6">
        <v>1</v>
      </c>
      <c r="K281" s="6"/>
      <c r="L281" s="7">
        <f t="shared" si="41"/>
        <v>1</v>
      </c>
      <c r="M281" s="2">
        <f>G281*L281</f>
        <v>0</v>
      </c>
      <c r="N281" s="6"/>
      <c r="O281" s="6">
        <f t="shared" si="42"/>
        <v>1</v>
      </c>
      <c r="P281" s="14">
        <f t="shared" si="43"/>
        <v>0</v>
      </c>
      <c r="Q281" s="56"/>
      <c r="R281" s="57"/>
      <c r="S281" s="57"/>
    </row>
    <row r="282" spans="1:19">
      <c r="A282" s="6"/>
      <c r="B282" s="30" t="s">
        <v>46</v>
      </c>
      <c r="C282" s="7" t="s">
        <v>18</v>
      </c>
      <c r="D282" s="46">
        <v>0</v>
      </c>
      <c r="E282" s="7"/>
      <c r="F282" s="7">
        <f t="shared" si="39"/>
        <v>0</v>
      </c>
      <c r="G282" s="31"/>
      <c r="H282" s="2">
        <f t="shared" si="40"/>
        <v>0</v>
      </c>
      <c r="I282" s="6"/>
      <c r="J282" s="6">
        <v>1</v>
      </c>
      <c r="K282" s="6"/>
      <c r="L282" s="7">
        <f t="shared" si="41"/>
        <v>1</v>
      </c>
      <c r="M282" s="2">
        <f>G282*L282</f>
        <v>0</v>
      </c>
      <c r="N282" s="6"/>
      <c r="O282" s="6">
        <f t="shared" si="42"/>
        <v>1</v>
      </c>
      <c r="P282" s="14">
        <f t="shared" si="43"/>
        <v>0</v>
      </c>
      <c r="Q282" s="56"/>
      <c r="R282" s="57"/>
      <c r="S282" s="57"/>
    </row>
    <row r="283" spans="1:19">
      <c r="A283" s="14"/>
      <c r="B283" s="17" t="s">
        <v>279</v>
      </c>
      <c r="C283" s="17"/>
      <c r="D283" s="48"/>
      <c r="E283" s="17"/>
      <c r="F283" s="17"/>
      <c r="G283" s="17"/>
      <c r="H283" s="17"/>
      <c r="I283" s="17">
        <v>0</v>
      </c>
      <c r="J283" s="48"/>
      <c r="K283" s="17"/>
      <c r="L283" s="17"/>
      <c r="M283" s="17"/>
      <c r="N283" s="17">
        <f>M280+M281+M282</f>
        <v>0</v>
      </c>
      <c r="O283" s="14"/>
      <c r="P283" s="14"/>
      <c r="Q283" s="56"/>
      <c r="R283" s="57"/>
      <c r="S283" s="57"/>
    </row>
    <row r="284" spans="1:19">
      <c r="A284" s="14"/>
      <c r="B284" s="54"/>
      <c r="C284" s="2"/>
      <c r="D284" s="46"/>
      <c r="E284" s="2"/>
      <c r="F284" s="2"/>
      <c r="G284" s="2"/>
      <c r="H284" s="2">
        <f>SUM(H5:H283)</f>
        <v>0</v>
      </c>
      <c r="I284" s="17"/>
      <c r="J284" s="46"/>
      <c r="K284" s="2"/>
      <c r="L284" s="2"/>
      <c r="M284" s="2">
        <f>SUM(M5:M283)</f>
        <v>0</v>
      </c>
      <c r="N284" s="17"/>
      <c r="O284" s="14"/>
      <c r="P284" s="14">
        <f>SUM(P4:P283)</f>
        <v>0</v>
      </c>
      <c r="Q284" s="56"/>
      <c r="R284" s="57"/>
      <c r="S284" s="57"/>
    </row>
    <row r="285" spans="1:19">
      <c r="A285" s="59"/>
      <c r="B285" s="60"/>
      <c r="C285" s="61"/>
      <c r="D285" s="62"/>
      <c r="E285" s="61"/>
      <c r="F285" s="61"/>
      <c r="G285" s="63"/>
      <c r="H285" s="63"/>
      <c r="I285" s="64"/>
      <c r="J285" s="62"/>
      <c r="K285" s="61"/>
      <c r="L285" s="61"/>
      <c r="M285" s="63"/>
      <c r="N285" s="64"/>
      <c r="O285" s="59"/>
      <c r="P285" s="65"/>
      <c r="Q285" s="59"/>
      <c r="R285" s="57"/>
      <c r="S285" s="57"/>
    </row>
    <row r="286" spans="1:19" ht="300" customHeight="1">
      <c r="A286" s="77" t="s">
        <v>284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78"/>
      <c r="L286" s="78"/>
      <c r="M286" s="78"/>
      <c r="N286" s="78"/>
      <c r="O286" s="78"/>
      <c r="P286" s="78"/>
      <c r="Q286" s="78"/>
      <c r="R286" s="78"/>
      <c r="S286" s="79"/>
    </row>
  </sheetData>
  <protectedRanges>
    <protectedRange sqref="E113:E116" name="Range1_1"/>
    <protectedRange sqref="E119:E121" name="Range1_1_1"/>
    <protectedRange sqref="E128:E133" name="Range1_1_2"/>
    <protectedRange sqref="E147:E153" name="Range1_1_3"/>
    <protectedRange sqref="E161:E180" name="Range1_1_4"/>
    <protectedRange sqref="K5:K9" name="Range1_1_1_1"/>
    <protectedRange sqref="K113:K116" name="Range1_1_1_2"/>
  </protectedRanges>
  <mergeCells count="2">
    <mergeCell ref="A1:S1"/>
    <mergeCell ref="A286:S286"/>
  </mergeCells>
  <pageMargins left="0.7" right="0.7" top="0.75" bottom="0.75" header="0.3" footer="0.3"/>
  <pageSetup paperSize="9" scale="5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2017-03-29T09:09:47Z</dcterms:modified>
</cp:coreProperties>
</file>